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age 3" sheetId="1" r:id="rId1"/>
    <sheet name="page 8" sheetId="2" r:id="rId2"/>
    <sheet name="Page1A" sheetId="3" r:id="rId3"/>
    <sheet name="Page 1" sheetId="4" r:id="rId4"/>
    <sheet name="page 7" sheetId="5" r:id="rId5"/>
    <sheet name="Page 2" sheetId="6" r:id="rId6"/>
    <sheet name="Page 6" sheetId="7" r:id="rId7"/>
    <sheet name="Page 5" sheetId="8" r:id="rId8"/>
    <sheet name="page 4a" sheetId="9" r:id="rId9"/>
    <sheet name="Page 4" sheetId="10" r:id="rId10"/>
  </sheets>
  <definedNames/>
  <calcPr fullCalcOnLoad="1"/>
</workbook>
</file>

<file path=xl/comments5.xml><?xml version="1.0" encoding="utf-8"?>
<comments xmlns="http://schemas.openxmlformats.org/spreadsheetml/2006/main">
  <authors>
    <author>s</author>
  </authors>
  <commentList>
    <comment ref="G21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<sst xmlns="http://schemas.openxmlformats.org/spreadsheetml/2006/main" count="349" uniqueCount="193">
  <si>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Sr. No.</t>
  </si>
  <si>
    <t>Name of the shareholder</t>
  </si>
  <si>
    <t>Total shares held</t>
  </si>
  <si>
    <t>Shares pledged or otherwise encumbered</t>
  </si>
  <si>
    <t>Number</t>
  </si>
  <si>
    <t xml:space="preserve"> grand total (A)+(B)+(C) </t>
  </si>
  <si>
    <t>As a percentage</t>
  </si>
  <si>
    <t>(1) (b)   Statement showing shareholding of presons belonging to the category "Promoter and Promoter Group"</t>
  </si>
  <si>
    <t>(I)</t>
  </si>
  <si>
    <t>(II)</t>
  </si>
  <si>
    <t>(III)</t>
  </si>
  <si>
    <t>(IV)</t>
  </si>
  <si>
    <t>(V)</t>
  </si>
  <si>
    <t>(VII)</t>
  </si>
  <si>
    <t>Category code</t>
  </si>
  <si>
    <t>Category of shareholder</t>
  </si>
  <si>
    <t>Number of shareholders</t>
  </si>
  <si>
    <t>Total number of shares</t>
  </si>
  <si>
    <t>Number of shares held in dematerialized form</t>
  </si>
  <si>
    <t>Total shareholding as percentage of total number of shares</t>
  </si>
  <si>
    <t>As a percentage of (A+B+C)</t>
  </si>
  <si>
    <t>(VI)</t>
  </si>
  <si>
    <t>(VIII)</t>
  </si>
  <si>
    <t>(A)</t>
  </si>
  <si>
    <t>(1)</t>
  </si>
  <si>
    <t>Indian</t>
  </si>
  <si>
    <t>(a)</t>
  </si>
  <si>
    <t>Individuals/Hindu Undivided Family</t>
  </si>
  <si>
    <t>(b)</t>
  </si>
  <si>
    <t>Centeral Government State Government(s)</t>
  </si>
  <si>
    <t>(c)</t>
  </si>
  <si>
    <r>
      <t xml:space="preserve">As a percentage of (A+B) </t>
    </r>
    <r>
      <rPr>
        <vertAlign val="superscript"/>
        <sz val="10"/>
        <rFont val="Book Antiqua"/>
        <family val="1"/>
      </rPr>
      <t>1</t>
    </r>
  </si>
  <si>
    <t>Bodies Corporate</t>
  </si>
  <si>
    <t>(d)</t>
  </si>
  <si>
    <t>Financial Institutions/Banks</t>
  </si>
  <si>
    <t>(e)</t>
  </si>
  <si>
    <t>Any Other (Specify)</t>
  </si>
  <si>
    <t>Sub Total(A)(1)</t>
  </si>
  <si>
    <t>Foreign</t>
  </si>
  <si>
    <t>(2)</t>
  </si>
  <si>
    <t>Individuals (Non-Resident Individuals/ Foreign Individuals)</t>
  </si>
  <si>
    <t>Institutions</t>
  </si>
  <si>
    <t>Any Other (specify)</t>
  </si>
  <si>
    <t>Sub-Total (A)(2)</t>
  </si>
  <si>
    <t xml:space="preserve">(c) </t>
  </si>
  <si>
    <t>(B)</t>
  </si>
  <si>
    <t>Mutual Funds/UTI</t>
  </si>
  <si>
    <t>Central Government/State Government(s)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</si>
  <si>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</si>
  <si>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</si>
  <si>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</si>
  <si>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</si>
  <si>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</si>
  <si>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</si>
  <si>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</si>
  <si>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(B)(1)</t>
  </si>
  <si>
    <t>Individuals -</t>
  </si>
  <si>
    <t>I)</t>
  </si>
  <si>
    <t>Individual shareholders holding nominal share capital up to Rs. 1 lakh.</t>
  </si>
  <si>
    <t>II)</t>
  </si>
  <si>
    <t>Individual shareholders holding nominal share capital in excess of  Rs. 1 lakh.</t>
  </si>
  <si>
    <t>Trust</t>
  </si>
  <si>
    <t>Sub Total (B) (2)</t>
  </si>
  <si>
    <t>Total Public Shareholding (B)= (B)(1)+(B)(2)</t>
  </si>
  <si>
    <t>TOTAL (A)+(B)</t>
  </si>
  <si>
    <t>(C )</t>
  </si>
  <si>
    <t>Shares held by Custodians and against which Depository Receipts have been issued</t>
  </si>
  <si>
    <t>GRAND TOTAL (A)+(B)+(C )</t>
  </si>
  <si>
    <t>NUPUR SOMANI</t>
  </si>
  <si>
    <t>SHANTANU SOMANI</t>
  </si>
  <si>
    <t>ADARSH SOMANI</t>
  </si>
  <si>
    <t>SURENDRA SOMANI</t>
  </si>
  <si>
    <t>ANUSHREE SOMANI</t>
  </si>
  <si>
    <t>VARUN SOMANI</t>
  </si>
  <si>
    <t>MRIDULA SOMANI</t>
  </si>
  <si>
    <t>SUHRID SOMANI</t>
  </si>
  <si>
    <t>VRINDA SOMANI</t>
  </si>
  <si>
    <t>JAYA SOMANI</t>
  </si>
  <si>
    <t>RAJENDRA SOMANI (HUF)</t>
  </si>
  <si>
    <t>RAJENDRA SOMANI</t>
  </si>
  <si>
    <t>SOMANI KUMKUM</t>
  </si>
  <si>
    <t>VANDANA SOMANI</t>
  </si>
  <si>
    <t>SUSHEEL G. SOMANI</t>
  </si>
  <si>
    <t>RENUKA VINUBHAI BHANSALI</t>
  </si>
  <si>
    <t>PRAVINA RAMESHCHANDRA VIRVADIA</t>
  </si>
  <si>
    <t>S.V.TRADING AGENCIES LTD.</t>
  </si>
  <si>
    <t>SARVAMANGAL MERCANTILE CO. LTD.</t>
  </si>
  <si>
    <t>MORGANITE TRADING COMPANY LIMITED</t>
  </si>
  <si>
    <t>UNI RECYCLERS PRIVATE LIMITED</t>
  </si>
  <si>
    <t>PRACTICAL FINANCIAL SERVICES PVT.LTD.</t>
  </si>
  <si>
    <t>G.CLARIDGE &amp; COMPANY LIMITED</t>
  </si>
  <si>
    <t>DEBONAIR PUBLICATION PVT.LTD.</t>
  </si>
  <si>
    <t xml:space="preserve"> </t>
  </si>
  <si>
    <r>
      <t>Public shareholding</t>
    </r>
    <r>
      <rPr>
        <b/>
        <vertAlign val="superscript"/>
        <sz val="10"/>
        <rFont val="Book Antiqua"/>
        <family val="1"/>
      </rPr>
      <t>3</t>
    </r>
    <r>
      <rPr>
        <b/>
        <sz val="10"/>
        <rFont val="Book Antiqua"/>
        <family val="1"/>
      </rPr>
      <t xml:space="preserve"> </t>
    </r>
  </si>
  <si>
    <t>Non-institutions</t>
  </si>
  <si>
    <t>Statement showing Shareholding of person belonging to the category</t>
  </si>
  <si>
    <t>"Public" and holding more than 1% of the total numer of shares</t>
  </si>
  <si>
    <t>Sr.No.</t>
  </si>
  <si>
    <t>Number of shares</t>
  </si>
  <si>
    <t>Shares as a percentage of total number of shares (i.e.Grand Total (A)+(B)+(C)  indicated in Statement at para (I)(a) above)</t>
  </si>
  <si>
    <t xml:space="preserve">LIFE INSURANCE CORPORATION OF INDIA </t>
  </si>
  <si>
    <t>TOTAL</t>
  </si>
  <si>
    <t>(I)(d)</t>
  </si>
  <si>
    <t>Statement showing details of locked-in shares</t>
  </si>
  <si>
    <t>Number of locked-in shares</t>
  </si>
  <si>
    <t>(IX) =(VIII)/ (IV)* 100</t>
  </si>
  <si>
    <t>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</si>
  <si>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</si>
  <si>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</si>
  <si>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</si>
  <si>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shares{i.e., Grand Total (A)+(B)+(C ) indicated in Statement at para (I)(a) above}</t>
  </si>
  <si>
    <t>(VI)=(V)/ (III)*100</t>
  </si>
  <si>
    <t>Category of Shareholders (Promoters/ Public)</t>
  </si>
  <si>
    <t>Locked-in shares as a percentage of total number of shares (i.e., Grand Total (A)+(B)+(C)  indicated in Statement at para (I)(a) above)</t>
  </si>
  <si>
    <t>(II) (a)</t>
  </si>
  <si>
    <t>BEACH HEALTHCARE PVT.LTD.</t>
  </si>
  <si>
    <t xml:space="preserve">Name of the Company                                     </t>
  </si>
  <si>
    <t xml:space="preserve">Quarter ended                                                    </t>
  </si>
  <si>
    <t xml:space="preserve">  KOPRAN LIMITED</t>
  </si>
  <si>
    <t>PANORAMA FINVEST PVT.LTD.</t>
  </si>
  <si>
    <t>Clearing Members</t>
  </si>
  <si>
    <t>PANORAMA FINVEST P.LTD</t>
  </si>
  <si>
    <r>
      <t xml:space="preserve">Shareholding of Promoter and Promoter Group 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1"/>
      </rPr>
      <t xml:space="preserve"> </t>
    </r>
  </si>
  <si>
    <t>Scrip Code, Name of the scrip, Class of Security  :</t>
  </si>
  <si>
    <t>Partly paid-up shares</t>
  </si>
  <si>
    <t>No. of partly paid-up shares</t>
  </si>
  <si>
    <t>Held by public</t>
  </si>
  <si>
    <t>Warrants</t>
  </si>
  <si>
    <t>No. of Warrants</t>
  </si>
  <si>
    <t>(I) (a) Statement showing Shareholding Pattern</t>
  </si>
  <si>
    <t xml:space="preserve">Category </t>
  </si>
  <si>
    <t>Number of Voting Rights held in each class of securities</t>
  </si>
  <si>
    <t>Total Voting Rights (III+IV+V)</t>
  </si>
  <si>
    <t>Total Voting rights i.e. (VI)</t>
  </si>
  <si>
    <t xml:space="preserve">As a percentage of (A+B) </t>
  </si>
  <si>
    <t xml:space="preserve">As a percentage of (A+B+C) </t>
  </si>
  <si>
    <t xml:space="preserve">(VIII) </t>
  </si>
  <si>
    <t>Class X</t>
  </si>
  <si>
    <t>Class Z</t>
  </si>
  <si>
    <t>Class Y</t>
  </si>
  <si>
    <t xml:space="preserve">Promoter and Promoter Group </t>
  </si>
  <si>
    <t>Total holdings of Promoter and Promoter Group (A)=(A)(1)+(A)(2)</t>
  </si>
  <si>
    <t>Public shareholding</t>
  </si>
  <si>
    <t>As a % of total no. of partly paid-up shares</t>
  </si>
  <si>
    <t>As a % of total no. of shares of the company</t>
  </si>
  <si>
    <t>Held by promoter/ promoters group</t>
  </si>
  <si>
    <t>Outstanding convertible securities</t>
  </si>
  <si>
    <t>No. of outstanding securities</t>
  </si>
  <si>
    <t>As a % of total No.of outstanding convertible securities</t>
  </si>
  <si>
    <t xml:space="preserve">As a % of total no. of shares of the company, assuming full onversion of the convertible securities </t>
  </si>
  <si>
    <t>Held by promoter/ promoter group</t>
  </si>
  <si>
    <t>As a % of total no. of sharesof the company, assuming full conversion of warrants</t>
  </si>
  <si>
    <t>As a % of total no.of Warrants</t>
  </si>
  <si>
    <t>Held by promoter/promoter group</t>
  </si>
  <si>
    <t>Total Shareholding of Promoter and Promoter Group (A)=(A)(1)+(A)(2)</t>
  </si>
  <si>
    <t>(i)</t>
  </si>
  <si>
    <t>( ii)</t>
  </si>
  <si>
    <t>(iii)</t>
  </si>
  <si>
    <t>Promoter and Promoter Group</t>
  </si>
  <si>
    <t xml:space="preserve">Public </t>
  </si>
  <si>
    <t>As a % of grand total (A)+(B)+(C)    of sub-clause    (1) (a)</t>
  </si>
  <si>
    <t>III(a)</t>
  </si>
  <si>
    <t>Statement showing the voting pattern of shareholders, if more than one class of shares/securities is issued by the issuer.</t>
  </si>
  <si>
    <t>VARSHA SOMANI</t>
  </si>
  <si>
    <t>Total-D</t>
  </si>
  <si>
    <t>Total-E</t>
  </si>
  <si>
    <t>Total-F</t>
  </si>
  <si>
    <t>Total paid-up capital of the company assuming full conversion of warrants and convertible securities (Grand Total (A+B+C)+(D+E+F)</t>
  </si>
  <si>
    <t>Statement Showing Shareholding Pattern</t>
  </si>
  <si>
    <t>Table (I)(a)</t>
  </si>
  <si>
    <t>Clearing Member</t>
  </si>
  <si>
    <t>Trusts</t>
  </si>
  <si>
    <t>Non Resident Indians</t>
  </si>
  <si>
    <t>Overseas Bodies Corporate</t>
  </si>
  <si>
    <t>.</t>
  </si>
  <si>
    <t>(II)(b)</t>
  </si>
  <si>
    <t>Statement showing holding of Depository Receipts (DRs), where underlying shares held by 'promoter/promoter group' are in excess of 1% of the total number of shares.</t>
  </si>
  <si>
    <t>Name of the DR Holder Type of outstanding DR (ADRs, GDRs, SDRs, etc.)</t>
  </si>
  <si>
    <t>PARIJAT SHIPPING AND FINALE LTD</t>
  </si>
  <si>
    <t>RIDHI SIDHI EQUIFIN PVT.LTD.</t>
  </si>
  <si>
    <t>JUGAL KISHORE MAHESHWARI</t>
  </si>
  <si>
    <t xml:space="preserve">  KOPRAN</t>
  </si>
  <si>
    <t>NRIs</t>
  </si>
  <si>
    <t>(I)(c )(ii)</t>
  </si>
  <si>
    <t xml:space="preserve">PAC) belonging to the category  "Public" holding more than 5% of the total number of shares of the company </t>
  </si>
  <si>
    <t>(I)(c )(i)</t>
  </si>
  <si>
    <t>Statement showing holding of securities(including shares,warrants, convertible securities) of persons (together with</t>
  </si>
  <si>
    <t>ORICON PROPERTIES PVT.LTD.</t>
  </si>
  <si>
    <t xml:space="preserve">  31.03.2013</t>
  </si>
  <si>
    <t>SARLA SEVENTILAL PAREKH</t>
  </si>
  <si>
    <t>SUSHEEL SOMANI</t>
  </si>
  <si>
    <t>SAROJ PLANTATIONS PRIVATE LIMITED</t>
  </si>
  <si>
    <t>Corporate Bodies (Promoter Co.)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</si>
</sst>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  <numFmt numFmtId="170" formatCode="#,##0.00;[Red]#,##0.00"/>
    <numFmt numFmtId="171" formatCode="0.00000000"/>
  </numFmts>
  <fonts count="44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b/>
      <sz val="10"/>
      <name val="Arial"/>
      <family val="2"/>
    </font>
    <font>
      <sz val="8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0" xfId="0" applyFont="1" applyBorder="1" applyAlignment="1" quotePrefix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 quotePrefix="1">
      <alignment horizontal="justify" vertical="top" wrapText="1"/>
    </xf>
    <xf numFmtId="0" fontId="5" fillId="0" borderId="0" xfId="0" applyFont="1" applyAlignment="1">
      <alignment vertical="top"/>
    </xf>
    <xf numFmtId="0" fontId="1" fillId="0" borderId="23" xfId="0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 vertical="top"/>
    </xf>
    <xf numFmtId="170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0" fillId="0" borderId="15" xfId="0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4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2" fontId="0" fillId="0" borderId="2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19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wrapText="1"/>
    </xf>
    <xf numFmtId="2" fontId="0" fillId="0" borderId="13" xfId="0" applyNumberFormat="1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2" fontId="0" fillId="0" borderId="23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21">
      <selection activeCell="E35" sqref="E35"/>
    </sheetView>
  </sheetViews>
  <sheetFormatPr defaultColWidth="9.140625" defaultRowHeight="12.75"/>
  <cols>
    <col min="1" max="1" width="4.57421875" style="0" customWidth="1"/>
    <col min="2" max="2" width="41.421875" style="0" bestFit="1" customWidth="1"/>
    <col min="3" max="3" width="9.7109375" style="0" customWidth="1"/>
    <col min="4" max="4" width="10.421875" style="0" customWidth="1"/>
    <col min="5" max="5" width="9.28125" style="0" customWidth="1"/>
    <col min="6" max="6" width="10.421875" style="0" customWidth="1"/>
    <col min="7" max="7" width="13.140625" style="0" customWidth="1"/>
  </cols>
  <sheetData>
    <row r="1" ht="9.75" customHeight="1"/>
    <row r="2" spans="1:7" ht="15">
      <c r="A2" s="35" t="s">
        <v>7</v>
      </c>
      <c r="B2" s="1"/>
      <c r="C2" s="1"/>
      <c r="D2" s="1"/>
      <c r="E2" s="1"/>
      <c r="F2" s="1"/>
      <c r="G2" s="1"/>
    </row>
    <row r="3" spans="1:7" ht="9.75" customHeight="1">
      <c r="A3" s="1"/>
      <c r="B3" s="1"/>
      <c r="C3" s="1"/>
      <c r="D3" s="1"/>
      <c r="E3" s="1"/>
      <c r="F3" s="1"/>
      <c r="G3" s="1"/>
    </row>
    <row r="4" spans="1:7" ht="30" customHeight="1">
      <c r="A4" s="106" t="s">
        <v>0</v>
      </c>
      <c r="B4" s="106" t="s">
        <v>1</v>
      </c>
      <c r="C4" s="101" t="s">
        <v>2</v>
      </c>
      <c r="D4" s="102"/>
      <c r="E4" s="103" t="s">
        <v>3</v>
      </c>
      <c r="F4" s="104"/>
      <c r="G4" s="105"/>
    </row>
    <row r="5" spans="1:7" ht="75.75" customHeight="1">
      <c r="A5" s="106"/>
      <c r="B5" s="106"/>
      <c r="C5" s="36" t="s">
        <v>4</v>
      </c>
      <c r="D5" s="36" t="s">
        <v>5</v>
      </c>
      <c r="E5" s="36" t="s">
        <v>4</v>
      </c>
      <c r="F5" s="36" t="s">
        <v>6</v>
      </c>
      <c r="G5" s="36" t="s">
        <v>160</v>
      </c>
    </row>
    <row r="6" spans="1:7" ht="25.5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2" t="s">
        <v>111</v>
      </c>
      <c r="G6" s="3" t="s">
        <v>13</v>
      </c>
    </row>
    <row r="7" spans="1:7" ht="13.5">
      <c r="A7" s="3">
        <v>1</v>
      </c>
      <c r="B7" s="4" t="s">
        <v>68</v>
      </c>
      <c r="C7" s="4">
        <v>270000</v>
      </c>
      <c r="D7" s="58">
        <f aca="true" t="shared" si="0" ref="D7:D16">C7/39049476*100</f>
        <v>0.6914305328962673</v>
      </c>
      <c r="E7" s="4">
        <v>0</v>
      </c>
      <c r="F7" s="58">
        <v>0</v>
      </c>
      <c r="G7" s="58">
        <v>0</v>
      </c>
    </row>
    <row r="8" spans="1:7" ht="13.5">
      <c r="A8" s="3">
        <f>1+A7</f>
        <v>2</v>
      </c>
      <c r="B8" s="4" t="s">
        <v>69</v>
      </c>
      <c r="C8" s="4">
        <v>116900</v>
      </c>
      <c r="D8" s="58">
        <f t="shared" si="0"/>
        <v>0.2993638122058283</v>
      </c>
      <c r="E8" s="4">
        <v>0</v>
      </c>
      <c r="F8" s="58">
        <v>0</v>
      </c>
      <c r="G8" s="58">
        <v>0</v>
      </c>
    </row>
    <row r="9" spans="1:7" ht="13.5">
      <c r="A9" s="3">
        <f aca="true" t="shared" si="1" ref="A9:A23">1+A8</f>
        <v>3</v>
      </c>
      <c r="B9" s="4" t="s">
        <v>70</v>
      </c>
      <c r="C9" s="4">
        <v>181250</v>
      </c>
      <c r="D9" s="58">
        <f t="shared" si="0"/>
        <v>0.46415475587943866</v>
      </c>
      <c r="E9" s="4">
        <v>0</v>
      </c>
      <c r="F9" s="58">
        <v>0</v>
      </c>
      <c r="G9" s="58">
        <v>0</v>
      </c>
    </row>
    <row r="10" spans="1:7" ht="13.5">
      <c r="A10" s="3">
        <f t="shared" si="1"/>
        <v>4</v>
      </c>
      <c r="B10" s="4" t="s">
        <v>71</v>
      </c>
      <c r="C10" s="4">
        <v>316075</v>
      </c>
      <c r="D10" s="58">
        <f t="shared" si="0"/>
        <v>0.8094218729081025</v>
      </c>
      <c r="E10" s="4">
        <v>0</v>
      </c>
      <c r="F10" s="58">
        <v>0</v>
      </c>
      <c r="G10" s="58">
        <v>0</v>
      </c>
    </row>
    <row r="11" spans="1:7" ht="13.5">
      <c r="A11" s="3">
        <f t="shared" si="1"/>
        <v>5</v>
      </c>
      <c r="B11" s="4" t="s">
        <v>72</v>
      </c>
      <c r="C11" s="4">
        <v>9000</v>
      </c>
      <c r="D11" s="58">
        <f t="shared" si="0"/>
        <v>0.02304768442987558</v>
      </c>
      <c r="E11" s="4">
        <v>0</v>
      </c>
      <c r="F11" s="58">
        <v>0</v>
      </c>
      <c r="G11" s="58">
        <v>0</v>
      </c>
    </row>
    <row r="12" spans="1:7" ht="13.5">
      <c r="A12" s="3">
        <f t="shared" si="1"/>
        <v>6</v>
      </c>
      <c r="B12" s="4" t="s">
        <v>73</v>
      </c>
      <c r="C12" s="4">
        <v>272500</v>
      </c>
      <c r="D12" s="58">
        <f t="shared" si="0"/>
        <v>0.6978326674601216</v>
      </c>
      <c r="E12" s="4">
        <v>0</v>
      </c>
      <c r="F12" s="58">
        <v>0</v>
      </c>
      <c r="G12" s="58">
        <v>0</v>
      </c>
    </row>
    <row r="13" spans="1:7" ht="13.5">
      <c r="A13" s="3">
        <f t="shared" si="1"/>
        <v>7</v>
      </c>
      <c r="B13" s="4" t="s">
        <v>74</v>
      </c>
      <c r="C13" s="4">
        <v>228900</v>
      </c>
      <c r="D13" s="58">
        <f t="shared" si="0"/>
        <v>0.5861794406665022</v>
      </c>
      <c r="E13" s="4">
        <v>0</v>
      </c>
      <c r="F13" s="58">
        <v>0</v>
      </c>
      <c r="G13" s="58">
        <v>0</v>
      </c>
    </row>
    <row r="14" spans="1:7" ht="13.5">
      <c r="A14" s="3">
        <f t="shared" si="1"/>
        <v>8</v>
      </c>
      <c r="B14" s="4" t="s">
        <v>75</v>
      </c>
      <c r="C14" s="4">
        <v>93300</v>
      </c>
      <c r="D14" s="58">
        <f t="shared" si="0"/>
        <v>0.2389276619230435</v>
      </c>
      <c r="E14" s="4">
        <v>0</v>
      </c>
      <c r="F14" s="58">
        <v>0</v>
      </c>
      <c r="G14" s="58">
        <v>0</v>
      </c>
    </row>
    <row r="15" spans="1:7" ht="13.5">
      <c r="A15" s="3">
        <f t="shared" si="1"/>
        <v>9</v>
      </c>
      <c r="B15" s="4" t="s">
        <v>76</v>
      </c>
      <c r="C15" s="4">
        <v>9000</v>
      </c>
      <c r="D15" s="58">
        <f t="shared" si="0"/>
        <v>0.02304768442987558</v>
      </c>
      <c r="E15" s="4">
        <v>0</v>
      </c>
      <c r="F15" s="58">
        <v>0</v>
      </c>
      <c r="G15" s="58">
        <v>0</v>
      </c>
    </row>
    <row r="16" spans="1:7" ht="13.5">
      <c r="A16" s="3">
        <f t="shared" si="1"/>
        <v>10</v>
      </c>
      <c r="B16" s="4" t="s">
        <v>77</v>
      </c>
      <c r="C16" s="4">
        <v>258500</v>
      </c>
      <c r="D16" s="58">
        <f t="shared" si="0"/>
        <v>0.6619807139025374</v>
      </c>
      <c r="E16" s="4">
        <v>0</v>
      </c>
      <c r="F16" s="58">
        <v>0</v>
      </c>
      <c r="G16" s="58">
        <v>0</v>
      </c>
    </row>
    <row r="17" spans="1:7" ht="13.5">
      <c r="A17" s="3">
        <f t="shared" si="1"/>
        <v>11</v>
      </c>
      <c r="B17" s="4" t="s">
        <v>78</v>
      </c>
      <c r="C17" s="4">
        <v>1764750</v>
      </c>
      <c r="D17" s="58">
        <f>C17/39052602*100</f>
        <v>4.5189050399253805</v>
      </c>
      <c r="E17" s="4">
        <v>0</v>
      </c>
      <c r="F17" s="58">
        <v>0</v>
      </c>
      <c r="G17" s="58">
        <v>0</v>
      </c>
    </row>
    <row r="18" spans="1:7" ht="13.5">
      <c r="A18" s="3">
        <f t="shared" si="1"/>
        <v>12</v>
      </c>
      <c r="B18" s="4" t="s">
        <v>79</v>
      </c>
      <c r="C18" s="4">
        <v>270500</v>
      </c>
      <c r="D18" s="58">
        <f aca="true" t="shared" si="2" ref="D18:D26">C18/39049476*100</f>
        <v>0.6927109598090382</v>
      </c>
      <c r="E18" s="4">
        <v>0</v>
      </c>
      <c r="F18" s="58">
        <v>0</v>
      </c>
      <c r="G18" s="58">
        <v>0</v>
      </c>
    </row>
    <row r="19" spans="1:7" ht="13.5">
      <c r="A19" s="3">
        <f t="shared" si="1"/>
        <v>13</v>
      </c>
      <c r="B19" s="4" t="s">
        <v>80</v>
      </c>
      <c r="C19" s="4">
        <v>35635</v>
      </c>
      <c r="D19" s="58">
        <f t="shared" si="2"/>
        <v>0.09125602607317958</v>
      </c>
      <c r="E19" s="4">
        <v>0</v>
      </c>
      <c r="F19" s="58">
        <v>0</v>
      </c>
      <c r="G19" s="58">
        <v>0</v>
      </c>
    </row>
    <row r="20" spans="1:7" ht="13.5">
      <c r="A20" s="3">
        <f t="shared" si="1"/>
        <v>14</v>
      </c>
      <c r="B20" s="4" t="s">
        <v>79</v>
      </c>
      <c r="C20" s="4">
        <v>289000</v>
      </c>
      <c r="D20" s="58">
        <f t="shared" si="2"/>
        <v>0.7400867555815602</v>
      </c>
      <c r="E20" s="4">
        <v>0</v>
      </c>
      <c r="F20" s="58">
        <v>0</v>
      </c>
      <c r="G20" s="58">
        <v>0</v>
      </c>
    </row>
    <row r="21" spans="1:7" ht="13.5">
      <c r="A21" s="3">
        <f t="shared" si="1"/>
        <v>15</v>
      </c>
      <c r="B21" s="4" t="s">
        <v>71</v>
      </c>
      <c r="C21" s="4">
        <v>187000</v>
      </c>
      <c r="D21" s="58">
        <f t="shared" si="2"/>
        <v>0.47887966537630366</v>
      </c>
      <c r="E21" s="4">
        <v>0</v>
      </c>
      <c r="F21" s="58">
        <v>0</v>
      </c>
      <c r="G21" s="58">
        <v>0</v>
      </c>
    </row>
    <row r="22" spans="1:7" ht="13.5">
      <c r="A22" s="3">
        <f t="shared" si="1"/>
        <v>16</v>
      </c>
      <c r="B22" s="4" t="s">
        <v>81</v>
      </c>
      <c r="C22" s="4">
        <v>325200</v>
      </c>
      <c r="D22" s="58">
        <f t="shared" si="2"/>
        <v>0.8327896640661709</v>
      </c>
      <c r="E22" s="4">
        <v>0</v>
      </c>
      <c r="F22" s="58">
        <v>0</v>
      </c>
      <c r="G22" s="58">
        <v>0</v>
      </c>
    </row>
    <row r="23" spans="1:7" ht="13.5">
      <c r="A23" s="3">
        <f t="shared" si="1"/>
        <v>17</v>
      </c>
      <c r="B23" s="4" t="s">
        <v>82</v>
      </c>
      <c r="C23" s="4">
        <v>624400</v>
      </c>
      <c r="D23" s="58">
        <f t="shared" si="2"/>
        <v>1.5989971286682565</v>
      </c>
      <c r="E23" s="4">
        <v>0</v>
      </c>
      <c r="F23" s="58">
        <v>0</v>
      </c>
      <c r="G23" s="58">
        <v>0</v>
      </c>
    </row>
    <row r="24" spans="1:7" ht="13.5">
      <c r="A24" s="3">
        <f aca="true" t="shared" si="3" ref="A24:A36">1+A23</f>
        <v>18</v>
      </c>
      <c r="B24" s="4" t="s">
        <v>189</v>
      </c>
      <c r="C24" s="4">
        <v>6290</v>
      </c>
      <c r="D24" s="58">
        <f t="shared" si="2"/>
        <v>0.016107770562657487</v>
      </c>
      <c r="E24" s="4">
        <v>0</v>
      </c>
      <c r="F24" s="58">
        <v>0</v>
      </c>
      <c r="G24" s="58">
        <v>0</v>
      </c>
    </row>
    <row r="25" spans="1:7" ht="13.5">
      <c r="A25" s="3">
        <f t="shared" si="3"/>
        <v>19</v>
      </c>
      <c r="B25" s="4" t="s">
        <v>83</v>
      </c>
      <c r="C25" s="4">
        <v>8500</v>
      </c>
      <c r="D25" s="58">
        <f t="shared" si="2"/>
        <v>0.02176725751710471</v>
      </c>
      <c r="E25" s="4">
        <v>0</v>
      </c>
      <c r="F25" s="58">
        <v>0</v>
      </c>
      <c r="G25" s="58">
        <v>0</v>
      </c>
    </row>
    <row r="26" spans="1:7" ht="13.5">
      <c r="A26" s="3">
        <f t="shared" si="3"/>
        <v>20</v>
      </c>
      <c r="B26" s="4" t="s">
        <v>84</v>
      </c>
      <c r="C26" s="4">
        <v>8500</v>
      </c>
      <c r="D26" s="58">
        <f t="shared" si="2"/>
        <v>0.02176725751710471</v>
      </c>
      <c r="E26" s="4">
        <v>0</v>
      </c>
      <c r="F26" s="58">
        <v>0</v>
      </c>
      <c r="G26" s="58">
        <v>0</v>
      </c>
    </row>
    <row r="27" spans="1:7" ht="13.5">
      <c r="A27" s="3">
        <f t="shared" si="3"/>
        <v>21</v>
      </c>
      <c r="B27" s="4" t="s">
        <v>85</v>
      </c>
      <c r="C27" s="4">
        <v>734995</v>
      </c>
      <c r="D27" s="58">
        <v>1.89</v>
      </c>
      <c r="E27" s="4">
        <v>0</v>
      </c>
      <c r="F27" s="58">
        <v>0</v>
      </c>
      <c r="G27" s="58">
        <v>0</v>
      </c>
    </row>
    <row r="28" spans="1:7" ht="13.5">
      <c r="A28" s="3">
        <f t="shared" si="3"/>
        <v>22</v>
      </c>
      <c r="B28" s="4" t="s">
        <v>86</v>
      </c>
      <c r="C28" s="4">
        <v>2167956</v>
      </c>
      <c r="D28" s="58">
        <f>C28/39049476*100</f>
        <v>5.551818416206148</v>
      </c>
      <c r="E28" s="4">
        <v>500000</v>
      </c>
      <c r="F28" s="58">
        <f>E28/C28*100</f>
        <v>23.063198699604605</v>
      </c>
      <c r="G28" s="58">
        <v>1.28</v>
      </c>
    </row>
    <row r="29" spans="1:7" ht="13.5">
      <c r="A29" s="3">
        <f t="shared" si="3"/>
        <v>23</v>
      </c>
      <c r="B29" s="4" t="s">
        <v>178</v>
      </c>
      <c r="C29" s="4">
        <v>385209</v>
      </c>
      <c r="D29" s="58">
        <f>C29/39049476*100</f>
        <v>0.9864639412831046</v>
      </c>
      <c r="E29" s="4">
        <v>0</v>
      </c>
      <c r="F29" s="58">
        <v>0</v>
      </c>
      <c r="G29" s="58">
        <v>0</v>
      </c>
    </row>
    <row r="30" spans="1:7" ht="13.5">
      <c r="A30" s="3">
        <f t="shared" si="3"/>
        <v>24</v>
      </c>
      <c r="B30" s="4" t="s">
        <v>87</v>
      </c>
      <c r="C30" s="4">
        <v>161150</v>
      </c>
      <c r="D30" s="58">
        <f>C30/39049476*100</f>
        <v>0.4126815939860499</v>
      </c>
      <c r="E30" s="4">
        <v>0</v>
      </c>
      <c r="F30" s="58">
        <v>0</v>
      </c>
      <c r="G30" s="58">
        <v>0</v>
      </c>
    </row>
    <row r="31" spans="1:7" ht="13.5">
      <c r="A31" s="3">
        <f t="shared" si="3"/>
        <v>25</v>
      </c>
      <c r="B31" s="4" t="s">
        <v>88</v>
      </c>
      <c r="C31" s="4">
        <v>265395</v>
      </c>
      <c r="D31" s="58">
        <f>C31/39049476*100</f>
        <v>0.6796378010296475</v>
      </c>
      <c r="E31" s="4">
        <v>0</v>
      </c>
      <c r="F31" s="58">
        <v>0</v>
      </c>
      <c r="G31" s="58">
        <v>0</v>
      </c>
    </row>
    <row r="32" spans="1:7" ht="13.5">
      <c r="A32" s="3">
        <f t="shared" si="3"/>
        <v>26</v>
      </c>
      <c r="B32" s="4" t="s">
        <v>89</v>
      </c>
      <c r="C32" s="4">
        <v>96900</v>
      </c>
      <c r="D32" s="58">
        <v>0.26</v>
      </c>
      <c r="E32" s="4">
        <v>0</v>
      </c>
      <c r="F32" s="58">
        <v>0</v>
      </c>
      <c r="G32" s="58">
        <v>0</v>
      </c>
    </row>
    <row r="33" spans="1:7" ht="13.5">
      <c r="A33" s="3">
        <f t="shared" si="3"/>
        <v>27</v>
      </c>
      <c r="B33" s="4" t="s">
        <v>90</v>
      </c>
      <c r="C33" s="4">
        <v>342500</v>
      </c>
      <c r="D33" s="58">
        <f>C33/39049476*100</f>
        <v>0.8770924352480428</v>
      </c>
      <c r="E33" s="4">
        <v>0</v>
      </c>
      <c r="F33" s="58">
        <v>0</v>
      </c>
      <c r="G33" s="58">
        <v>0</v>
      </c>
    </row>
    <row r="34" spans="1:7" ht="13.5">
      <c r="A34" s="3">
        <f t="shared" si="3"/>
        <v>28</v>
      </c>
      <c r="B34" s="4" t="s">
        <v>179</v>
      </c>
      <c r="C34" s="4">
        <v>3950</v>
      </c>
      <c r="D34" s="58">
        <f>C34/39049476*100</f>
        <v>0.010115372610889836</v>
      </c>
      <c r="E34" s="4">
        <v>0</v>
      </c>
      <c r="F34" s="58">
        <v>0</v>
      </c>
      <c r="G34" s="58">
        <v>0</v>
      </c>
    </row>
    <row r="35" spans="1:7" ht="13.5">
      <c r="A35" s="3">
        <f t="shared" si="3"/>
        <v>29</v>
      </c>
      <c r="B35" s="4" t="s">
        <v>187</v>
      </c>
      <c r="C35" s="4">
        <v>5148</v>
      </c>
      <c r="D35" s="58">
        <f>C35/39049476*100</f>
        <v>0.01318327549388883</v>
      </c>
      <c r="E35" s="4">
        <v>0</v>
      </c>
      <c r="F35" s="58">
        <v>0</v>
      </c>
      <c r="G35" s="58">
        <v>0</v>
      </c>
    </row>
    <row r="36" spans="1:7" ht="13.5">
      <c r="A36" s="3">
        <f t="shared" si="3"/>
        <v>30</v>
      </c>
      <c r="B36" s="4" t="s">
        <v>91</v>
      </c>
      <c r="C36" s="4">
        <v>1000</v>
      </c>
      <c r="D36" s="58">
        <f>C36/39052602*100</f>
        <v>0.002560648839736722</v>
      </c>
      <c r="E36" s="4">
        <v>0</v>
      </c>
      <c r="F36" s="58">
        <v>0</v>
      </c>
      <c r="G36" s="58">
        <v>0</v>
      </c>
    </row>
    <row r="37" spans="1:7" ht="13.5">
      <c r="A37" s="22">
        <v>31</v>
      </c>
      <c r="B37" s="4" t="s">
        <v>119</v>
      </c>
      <c r="C37" s="4">
        <v>3800000</v>
      </c>
      <c r="D37" s="58">
        <f>C37/39049476*100</f>
        <v>9.731244537058577</v>
      </c>
      <c r="E37" s="4">
        <v>0</v>
      </c>
      <c r="F37" s="58">
        <v>0</v>
      </c>
      <c r="G37" s="58">
        <v>0</v>
      </c>
    </row>
    <row r="38" spans="1:7" ht="15">
      <c r="A38" s="3"/>
      <c r="B38" s="37" t="s">
        <v>101</v>
      </c>
      <c r="C38" s="77">
        <f>SUM(C7:C37)</f>
        <v>13239403</v>
      </c>
      <c r="D38" s="78">
        <v>33.91</v>
      </c>
      <c r="E38" s="77">
        <f>SUM(E7:E37)</f>
        <v>500000</v>
      </c>
      <c r="F38" s="78">
        <f>E38/C38*100</f>
        <v>3.7766053348478024</v>
      </c>
      <c r="G38" s="78">
        <f>SUM(G7:G37)</f>
        <v>1.28</v>
      </c>
    </row>
    <row r="39" spans="1:8" ht="13.5">
      <c r="A39" s="64"/>
      <c r="B39" s="64"/>
      <c r="C39" s="21"/>
      <c r="D39" s="21"/>
      <c r="E39" s="21"/>
      <c r="F39" s="21"/>
      <c r="G39" s="21"/>
      <c r="H39" s="21"/>
    </row>
    <row r="40" spans="1:8" ht="9.75" customHeight="1">
      <c r="A40" s="64"/>
      <c r="B40" s="21"/>
      <c r="C40" s="64"/>
      <c r="D40" s="64"/>
      <c r="E40" s="64"/>
      <c r="F40" s="64"/>
      <c r="G40" s="64"/>
      <c r="H40" s="21"/>
    </row>
  </sheetData>
  <sheetProtection/>
  <mergeCells count="4">
    <mergeCell ref="C4:D4"/>
    <mergeCell ref="E4:G4"/>
    <mergeCell ref="A4:A5"/>
    <mergeCell ref="B4:B5"/>
  </mergeCells>
  <printOptions horizontalCentered="1" verticalCentered="1"/>
  <pageMargins left="0.5" right="0.5" top="0.5" bottom="0.5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45.140625" style="0" customWidth="1"/>
    <col min="3" max="3" width="12.7109375" style="0" customWidth="1"/>
    <col min="4" max="4" width="21.57421875" style="0" customWidth="1"/>
    <col min="6" max="6" width="16.7109375" style="0" customWidth="1"/>
    <col min="7" max="7" width="9.140625" style="0" hidden="1" customWidth="1"/>
  </cols>
  <sheetData>
    <row r="2" spans="1:7" ht="15">
      <c r="A2" s="46" t="s">
        <v>185</v>
      </c>
      <c r="B2" s="32" t="s">
        <v>95</v>
      </c>
      <c r="C2" s="32"/>
      <c r="D2" s="47"/>
      <c r="E2" s="21"/>
      <c r="F2" s="21"/>
      <c r="G2" s="19"/>
    </row>
    <row r="3" spans="1:7" ht="15">
      <c r="A3" s="48"/>
      <c r="B3" s="49" t="s">
        <v>96</v>
      </c>
      <c r="C3" s="49"/>
      <c r="D3" s="50"/>
      <c r="E3" s="21"/>
      <c r="F3" s="21"/>
      <c r="G3" s="20"/>
    </row>
    <row r="4" spans="1:6" ht="15">
      <c r="A4" s="51"/>
      <c r="B4" s="34"/>
      <c r="C4" s="34"/>
      <c r="D4" s="52"/>
      <c r="E4" s="21"/>
      <c r="F4" s="21"/>
    </row>
    <row r="5" spans="1:4" ht="90">
      <c r="A5" s="14" t="s">
        <v>0</v>
      </c>
      <c r="B5" s="14" t="s">
        <v>1</v>
      </c>
      <c r="C5" s="53" t="s">
        <v>98</v>
      </c>
      <c r="D5" s="53" t="s">
        <v>99</v>
      </c>
    </row>
    <row r="6" spans="1:4" ht="13.5">
      <c r="A6" s="3">
        <v>1</v>
      </c>
      <c r="B6" s="100" t="s">
        <v>190</v>
      </c>
      <c r="C6" s="5">
        <v>599900</v>
      </c>
      <c r="D6" s="89">
        <f>C6/39052602*100</f>
        <v>1.5361332389580598</v>
      </c>
    </row>
    <row r="7" spans="1:4" ht="13.5">
      <c r="A7" s="3">
        <f>1+A6</f>
        <v>2</v>
      </c>
      <c r="B7" s="4" t="s">
        <v>115</v>
      </c>
      <c r="C7" s="60">
        <v>599027</v>
      </c>
      <c r="D7" s="54">
        <f>C7/39052602*100</f>
        <v>1.5338977925209696</v>
      </c>
    </row>
    <row r="8" spans="1:4" ht="13.5">
      <c r="A8" s="3">
        <f>1+A7</f>
        <v>3</v>
      </c>
      <c r="B8" s="5" t="s">
        <v>180</v>
      </c>
      <c r="C8" s="61">
        <v>574228</v>
      </c>
      <c r="D8" s="54">
        <f>C8/39052602*100</f>
        <v>1.4703962619443387</v>
      </c>
    </row>
    <row r="9" spans="1:4" ht="13.5">
      <c r="A9" s="3">
        <v>4</v>
      </c>
      <c r="B9" s="75" t="s">
        <v>191</v>
      </c>
      <c r="C9" s="60">
        <v>458061</v>
      </c>
      <c r="D9" s="54">
        <f>C9/39052602*100</f>
        <v>1.1729333681786427</v>
      </c>
    </row>
    <row r="10" spans="1:4" ht="13.5">
      <c r="A10" s="3">
        <v>5</v>
      </c>
      <c r="B10" s="4" t="s">
        <v>100</v>
      </c>
      <c r="C10" s="60">
        <v>400000</v>
      </c>
      <c r="D10" s="54">
        <f>C10/39052602*100</f>
        <v>1.0242595358946889</v>
      </c>
    </row>
    <row r="11" spans="1:4" ht="13.5">
      <c r="A11" s="3">
        <v>6</v>
      </c>
      <c r="B11" s="4" t="s">
        <v>163</v>
      </c>
      <c r="C11" s="60">
        <v>399800</v>
      </c>
      <c r="D11" s="54">
        <v>1.02</v>
      </c>
    </row>
    <row r="12" spans="1:4" ht="13.5">
      <c r="A12" s="3"/>
      <c r="B12" s="4"/>
      <c r="C12" s="60"/>
      <c r="D12" s="54"/>
    </row>
    <row r="13" spans="1:4" ht="15">
      <c r="A13" s="4"/>
      <c r="B13" s="37" t="s">
        <v>101</v>
      </c>
      <c r="C13" s="62">
        <f>SUM(C6:C12)</f>
        <v>3031016</v>
      </c>
      <c r="D13" s="55">
        <f>SUM(D6:D12)</f>
        <v>7.757620197496699</v>
      </c>
    </row>
    <row r="14" spans="1:4" ht="15">
      <c r="A14" s="4"/>
      <c r="B14" s="37"/>
      <c r="C14" s="4"/>
      <c r="D14" s="4"/>
    </row>
    <row r="17" spans="2:4" ht="13.5">
      <c r="B17" s="64"/>
      <c r="C17" s="96"/>
      <c r="D17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8.140625" style="0" customWidth="1"/>
    <col min="2" max="2" width="24.140625" style="0" customWidth="1"/>
    <col min="3" max="3" width="13.8515625" style="0" customWidth="1"/>
    <col min="4" max="4" width="27.8515625" style="0" customWidth="1"/>
  </cols>
  <sheetData>
    <row r="3" ht="12.75">
      <c r="A3" t="s">
        <v>174</v>
      </c>
    </row>
    <row r="4" spans="1:4" ht="24" customHeight="1">
      <c r="A4" s="107" t="s">
        <v>175</v>
      </c>
      <c r="B4" s="109" t="s">
        <v>176</v>
      </c>
      <c r="C4" s="110"/>
      <c r="D4" s="111"/>
    </row>
    <row r="5" spans="1:4" ht="24" customHeight="1">
      <c r="A5" s="108"/>
      <c r="B5" s="112"/>
      <c r="C5" s="113"/>
      <c r="D5" s="114"/>
    </row>
    <row r="6" spans="1:4" ht="89.25">
      <c r="A6" s="87" t="s">
        <v>0</v>
      </c>
      <c r="B6" s="87" t="s">
        <v>177</v>
      </c>
      <c r="C6" s="88" t="s">
        <v>109</v>
      </c>
      <c r="D6" s="87" t="s">
        <v>110</v>
      </c>
    </row>
    <row r="7" spans="1:4" ht="12.75">
      <c r="A7" s="22">
        <v>1</v>
      </c>
      <c r="B7" s="5"/>
      <c r="C7" s="5"/>
      <c r="D7" s="89">
        <v>0</v>
      </c>
    </row>
    <row r="8" spans="1:4" ht="12.75">
      <c r="A8" s="22">
        <f>1+A7</f>
        <v>2</v>
      </c>
      <c r="B8" s="5"/>
      <c r="C8" s="5"/>
      <c r="D8" s="89">
        <v>0</v>
      </c>
    </row>
    <row r="9" spans="1:4" ht="12.75">
      <c r="A9" s="22">
        <f aca="true" t="shared" si="0" ref="A9:A19">1+A8</f>
        <v>3</v>
      </c>
      <c r="B9" s="5"/>
      <c r="C9" s="5"/>
      <c r="D9" s="89">
        <v>0</v>
      </c>
    </row>
    <row r="10" spans="1:4" ht="12.75">
      <c r="A10" s="22">
        <f t="shared" si="0"/>
        <v>4</v>
      </c>
      <c r="B10" s="5"/>
      <c r="C10" s="5"/>
      <c r="D10" s="89">
        <v>0</v>
      </c>
    </row>
    <row r="11" spans="1:4" ht="12.75">
      <c r="A11" s="22">
        <f t="shared" si="0"/>
        <v>5</v>
      </c>
      <c r="B11" s="5"/>
      <c r="C11" s="5"/>
      <c r="D11" s="89">
        <v>0</v>
      </c>
    </row>
    <row r="12" spans="1:4" ht="12.75">
      <c r="A12" s="22">
        <f t="shared" si="0"/>
        <v>6</v>
      </c>
      <c r="B12" s="5"/>
      <c r="C12" s="5"/>
      <c r="D12" s="89">
        <v>0</v>
      </c>
    </row>
    <row r="13" spans="1:4" ht="12.75">
      <c r="A13" s="22">
        <f t="shared" si="0"/>
        <v>7</v>
      </c>
      <c r="B13" s="5"/>
      <c r="C13" s="5"/>
      <c r="D13" s="89">
        <v>0</v>
      </c>
    </row>
    <row r="14" spans="1:4" ht="12.75">
      <c r="A14" s="22">
        <f t="shared" si="0"/>
        <v>8</v>
      </c>
      <c r="B14" s="5"/>
      <c r="C14" s="5"/>
      <c r="D14" s="89">
        <v>0</v>
      </c>
    </row>
    <row r="15" spans="1:4" ht="12.75">
      <c r="A15" s="22">
        <f t="shared" si="0"/>
        <v>9</v>
      </c>
      <c r="B15" s="5"/>
      <c r="C15" s="5"/>
      <c r="D15" s="89">
        <v>0</v>
      </c>
    </row>
    <row r="16" spans="1:4" ht="12.75">
      <c r="A16" s="22">
        <f t="shared" si="0"/>
        <v>10</v>
      </c>
      <c r="B16" s="5"/>
      <c r="C16" s="5"/>
      <c r="D16" s="89">
        <v>0</v>
      </c>
    </row>
    <row r="17" spans="1:4" ht="12.75">
      <c r="A17" s="22">
        <f t="shared" si="0"/>
        <v>11</v>
      </c>
      <c r="B17" s="5"/>
      <c r="C17" s="5"/>
      <c r="D17" s="89">
        <v>0</v>
      </c>
    </row>
    <row r="18" spans="1:4" ht="12.75">
      <c r="A18" s="22">
        <f t="shared" si="0"/>
        <v>12</v>
      </c>
      <c r="B18" s="5"/>
      <c r="C18" s="5"/>
      <c r="D18" s="89">
        <v>0</v>
      </c>
    </row>
    <row r="19" spans="1:4" ht="12.75">
      <c r="A19" s="22">
        <f t="shared" si="0"/>
        <v>13</v>
      </c>
      <c r="B19" s="79" t="s">
        <v>101</v>
      </c>
      <c r="C19" s="79">
        <v>0</v>
      </c>
      <c r="D19" s="90">
        <v>0</v>
      </c>
    </row>
  </sheetData>
  <sheetProtection/>
  <mergeCells count="2">
    <mergeCell ref="A4:A5"/>
    <mergeCell ref="B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6">
      <selection activeCell="F24" sqref="F24:G24"/>
    </sheetView>
  </sheetViews>
  <sheetFormatPr defaultColWidth="9.140625" defaultRowHeight="12.75"/>
  <cols>
    <col min="2" max="2" width="11.7109375" style="0" customWidth="1"/>
    <col min="7" max="7" width="7.7109375" style="0" customWidth="1"/>
    <col min="9" max="9" width="14.421875" style="0" customWidth="1"/>
  </cols>
  <sheetData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15" t="s">
        <v>129</v>
      </c>
      <c r="B3" s="115"/>
      <c r="C3" s="115"/>
      <c r="D3" s="115"/>
      <c r="E3" s="115"/>
      <c r="F3" s="115"/>
      <c r="G3" s="115"/>
      <c r="H3" s="115"/>
      <c r="I3" s="115"/>
    </row>
    <row r="4" spans="1:9" ht="13.5">
      <c r="A4" s="63"/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31" t="s">
        <v>116</v>
      </c>
      <c r="B5" s="33"/>
      <c r="C5" s="66"/>
      <c r="D5" s="33"/>
      <c r="E5" s="67"/>
      <c r="F5" s="33" t="s">
        <v>118</v>
      </c>
      <c r="G5" s="8"/>
      <c r="H5" s="8"/>
      <c r="I5" s="6"/>
    </row>
    <row r="6" spans="1:9" ht="15">
      <c r="A6" s="31" t="s">
        <v>123</v>
      </c>
      <c r="B6" s="33"/>
      <c r="C6" s="33"/>
      <c r="D6" s="33"/>
      <c r="E6" s="6"/>
      <c r="F6" s="91" t="s">
        <v>181</v>
      </c>
      <c r="G6" s="8"/>
      <c r="H6" s="8"/>
      <c r="I6" s="6"/>
    </row>
    <row r="7" spans="1:9" ht="15">
      <c r="A7" s="31" t="s">
        <v>117</v>
      </c>
      <c r="B7" s="33"/>
      <c r="C7" s="66"/>
      <c r="D7" s="33"/>
      <c r="E7" s="6"/>
      <c r="F7" s="33" t="s">
        <v>188</v>
      </c>
      <c r="G7" s="8"/>
      <c r="H7" s="8"/>
      <c r="I7" s="6"/>
    </row>
    <row r="8" spans="1:9" ht="13.5">
      <c r="A8" s="44"/>
      <c r="B8" s="7"/>
      <c r="C8" s="7"/>
      <c r="D8" s="7"/>
      <c r="E8" s="9"/>
      <c r="F8" s="64"/>
      <c r="G8" s="64"/>
      <c r="H8" s="64"/>
      <c r="I8" s="65"/>
    </row>
    <row r="9" spans="1:9" ht="25.5" customHeight="1">
      <c r="A9" s="116" t="s">
        <v>124</v>
      </c>
      <c r="B9" s="117"/>
      <c r="C9" s="120" t="s">
        <v>125</v>
      </c>
      <c r="D9" s="121"/>
      <c r="E9" s="117"/>
      <c r="F9" s="120" t="s">
        <v>143</v>
      </c>
      <c r="G9" s="117"/>
      <c r="H9" s="120" t="s">
        <v>144</v>
      </c>
      <c r="I9" s="117"/>
    </row>
    <row r="10" spans="1:9" ht="25.5" customHeight="1">
      <c r="A10" s="118"/>
      <c r="B10" s="119"/>
      <c r="C10" s="118"/>
      <c r="D10" s="122"/>
      <c r="E10" s="119"/>
      <c r="F10" s="118"/>
      <c r="G10" s="119"/>
      <c r="H10" s="118"/>
      <c r="I10" s="119"/>
    </row>
    <row r="11" spans="1:9" ht="12.75">
      <c r="A11" s="120" t="s">
        <v>145</v>
      </c>
      <c r="B11" s="117"/>
      <c r="C11" s="120">
        <v>0</v>
      </c>
      <c r="D11" s="121"/>
      <c r="E11" s="117"/>
      <c r="F11" s="123">
        <v>0</v>
      </c>
      <c r="G11" s="124"/>
      <c r="H11" s="123">
        <v>0</v>
      </c>
      <c r="I11" s="124"/>
    </row>
    <row r="12" spans="1:9" ht="12.75">
      <c r="A12" s="118"/>
      <c r="B12" s="119"/>
      <c r="C12" s="118"/>
      <c r="D12" s="122"/>
      <c r="E12" s="119"/>
      <c r="F12" s="125"/>
      <c r="G12" s="126"/>
      <c r="H12" s="125"/>
      <c r="I12" s="126"/>
    </row>
    <row r="13" spans="1:9" ht="12.75">
      <c r="A13" s="68" t="s">
        <v>126</v>
      </c>
      <c r="B13" s="66"/>
      <c r="C13" s="127">
        <v>3126</v>
      </c>
      <c r="D13" s="128"/>
      <c r="E13" s="129"/>
      <c r="F13" s="130">
        <v>100</v>
      </c>
      <c r="G13" s="131"/>
      <c r="H13" s="127">
        <v>0.01</v>
      </c>
      <c r="I13" s="129"/>
    </row>
    <row r="14" spans="1:9" ht="12.75">
      <c r="A14" s="132" t="s">
        <v>164</v>
      </c>
      <c r="B14" s="133"/>
      <c r="C14" s="134">
        <f>SUM(C11:C13)</f>
        <v>3126</v>
      </c>
      <c r="D14" s="135"/>
      <c r="E14" s="136"/>
      <c r="F14" s="137">
        <f>SUM(F11:F13)</f>
        <v>100</v>
      </c>
      <c r="G14" s="138"/>
      <c r="H14" s="137">
        <f>SUM(H11:H13)</f>
        <v>0.01</v>
      </c>
      <c r="I14" s="139"/>
    </row>
    <row r="15" spans="1:9" ht="60" customHeight="1">
      <c r="A15" s="120" t="s">
        <v>146</v>
      </c>
      <c r="B15" s="117"/>
      <c r="C15" s="120" t="s">
        <v>147</v>
      </c>
      <c r="D15" s="121"/>
      <c r="E15" s="117"/>
      <c r="F15" s="120" t="s">
        <v>148</v>
      </c>
      <c r="G15" s="117"/>
      <c r="H15" s="120" t="s">
        <v>149</v>
      </c>
      <c r="I15" s="140"/>
    </row>
    <row r="16" spans="1:9" ht="12.75">
      <c r="A16" s="120" t="s">
        <v>150</v>
      </c>
      <c r="B16" s="117"/>
      <c r="C16" s="120">
        <v>0</v>
      </c>
      <c r="D16" s="121"/>
      <c r="E16" s="117"/>
      <c r="F16" s="123">
        <v>0</v>
      </c>
      <c r="G16" s="124"/>
      <c r="H16" s="123">
        <v>0</v>
      </c>
      <c r="I16" s="124"/>
    </row>
    <row r="17" spans="1:9" ht="12.75">
      <c r="A17" s="118"/>
      <c r="B17" s="119"/>
      <c r="C17" s="118"/>
      <c r="D17" s="122"/>
      <c r="E17" s="119"/>
      <c r="F17" s="125"/>
      <c r="G17" s="126"/>
      <c r="H17" s="125"/>
      <c r="I17" s="126"/>
    </row>
    <row r="18" spans="1:9" ht="12.75">
      <c r="A18" s="68" t="s">
        <v>126</v>
      </c>
      <c r="B18" s="66"/>
      <c r="C18" s="127">
        <v>0</v>
      </c>
      <c r="D18" s="128"/>
      <c r="E18" s="129"/>
      <c r="F18" s="130">
        <v>0</v>
      </c>
      <c r="G18" s="131"/>
      <c r="H18" s="141">
        <v>0</v>
      </c>
      <c r="I18" s="131"/>
    </row>
    <row r="19" spans="1:9" ht="12.75">
      <c r="A19" s="142" t="s">
        <v>165</v>
      </c>
      <c r="B19" s="143"/>
      <c r="C19" s="127">
        <f>SUM(C16:C18)</f>
        <v>0</v>
      </c>
      <c r="D19" s="128"/>
      <c r="E19" s="129"/>
      <c r="F19" s="130">
        <f>SUM(F16:F18)</f>
        <v>0</v>
      </c>
      <c r="G19" s="141"/>
      <c r="H19" s="130">
        <f>SUM(H16:H18)</f>
        <v>0</v>
      </c>
      <c r="I19" s="131"/>
    </row>
    <row r="20" spans="1:9" ht="60" customHeight="1">
      <c r="A20" s="127" t="s">
        <v>127</v>
      </c>
      <c r="B20" s="129"/>
      <c r="C20" s="127" t="s">
        <v>128</v>
      </c>
      <c r="D20" s="128"/>
      <c r="E20" s="129"/>
      <c r="F20" s="127" t="s">
        <v>152</v>
      </c>
      <c r="G20" s="129"/>
      <c r="H20" s="127" t="s">
        <v>151</v>
      </c>
      <c r="I20" s="129"/>
    </row>
    <row r="21" spans="1:9" ht="25.5" customHeight="1">
      <c r="A21" s="127" t="s">
        <v>153</v>
      </c>
      <c r="B21" s="129"/>
      <c r="C21" s="144">
        <v>0</v>
      </c>
      <c r="D21" s="145"/>
      <c r="E21" s="146"/>
      <c r="F21" s="147">
        <v>0</v>
      </c>
      <c r="G21" s="148"/>
      <c r="H21" s="147">
        <v>0</v>
      </c>
      <c r="I21" s="148"/>
    </row>
    <row r="22" spans="1:9" ht="12.75">
      <c r="A22" s="127" t="s">
        <v>126</v>
      </c>
      <c r="B22" s="129"/>
      <c r="C22" s="127">
        <v>0</v>
      </c>
      <c r="D22" s="128"/>
      <c r="E22" s="129"/>
      <c r="F22" s="130">
        <v>0</v>
      </c>
      <c r="G22" s="131"/>
      <c r="H22" s="130">
        <v>0</v>
      </c>
      <c r="I22" s="131"/>
    </row>
    <row r="23" spans="1:9" ht="12.75">
      <c r="A23" s="142" t="s">
        <v>166</v>
      </c>
      <c r="B23" s="143"/>
      <c r="C23" s="127">
        <f>SUM(C21:C22)</f>
        <v>0</v>
      </c>
      <c r="D23" s="128"/>
      <c r="E23" s="129"/>
      <c r="F23" s="130">
        <f>SUM(F21:F22)</f>
        <v>0</v>
      </c>
      <c r="G23" s="129"/>
      <c r="H23" s="130">
        <f>SUM(H21:H22)</f>
        <v>0</v>
      </c>
      <c r="I23" s="129"/>
    </row>
    <row r="24" spans="1:9" ht="78.75" customHeight="1">
      <c r="A24" s="127" t="s">
        <v>167</v>
      </c>
      <c r="B24" s="129"/>
      <c r="C24" s="149">
        <v>39052602</v>
      </c>
      <c r="D24" s="150"/>
      <c r="E24" s="151"/>
      <c r="F24" s="149"/>
      <c r="G24" s="151"/>
      <c r="H24" s="149">
        <v>100</v>
      </c>
      <c r="I24" s="151"/>
    </row>
  </sheetData>
  <sheetProtection/>
  <mergeCells count="51">
    <mergeCell ref="A24:B24"/>
    <mergeCell ref="C24:E24"/>
    <mergeCell ref="F24:G24"/>
    <mergeCell ref="H24:I24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C18:E18"/>
    <mergeCell ref="F18:G18"/>
    <mergeCell ref="H18:I18"/>
    <mergeCell ref="A19:B19"/>
    <mergeCell ref="C19:E19"/>
    <mergeCell ref="F19:G19"/>
    <mergeCell ref="H19:I19"/>
    <mergeCell ref="A15:B15"/>
    <mergeCell ref="C15:E15"/>
    <mergeCell ref="F15:G15"/>
    <mergeCell ref="H15:I15"/>
    <mergeCell ref="A16:B17"/>
    <mergeCell ref="C16:E17"/>
    <mergeCell ref="F16:G17"/>
    <mergeCell ref="H16:I17"/>
    <mergeCell ref="C13:E13"/>
    <mergeCell ref="F13:G13"/>
    <mergeCell ref="H13:I13"/>
    <mergeCell ref="A14:B14"/>
    <mergeCell ref="C14:E14"/>
    <mergeCell ref="F14:G14"/>
    <mergeCell ref="H14:I14"/>
    <mergeCell ref="A3:I3"/>
    <mergeCell ref="A9:B10"/>
    <mergeCell ref="C9:E10"/>
    <mergeCell ref="F9:G10"/>
    <mergeCell ref="H9:I10"/>
    <mergeCell ref="A11:B12"/>
    <mergeCell ref="C11:E12"/>
    <mergeCell ref="F11:G12"/>
    <mergeCell ref="H11:I12"/>
  </mergeCells>
  <printOptions/>
  <pageMargins left="0.75" right="0.75" top="1" bottom="1" header="0.5" footer="0.5"/>
  <pageSetup fitToHeight="1" fitToWidth="1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6">
      <selection activeCell="F24" sqref="F24:G24"/>
    </sheetView>
  </sheetViews>
  <sheetFormatPr defaultColWidth="9.140625" defaultRowHeight="12.75"/>
  <cols>
    <col min="2" max="2" width="11.421875" style="0" customWidth="1"/>
    <col min="5" max="5" width="6.7109375" style="0" customWidth="1"/>
    <col min="7" max="7" width="7.421875" style="0" customWidth="1"/>
    <col min="9" max="9" width="13.28125" style="0" customWidth="1"/>
  </cols>
  <sheetData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15" t="s">
        <v>129</v>
      </c>
      <c r="B3" s="115"/>
      <c r="C3" s="115"/>
      <c r="D3" s="115"/>
      <c r="E3" s="115"/>
      <c r="F3" s="115"/>
      <c r="G3" s="115"/>
      <c r="H3" s="115"/>
      <c r="I3" s="115"/>
    </row>
    <row r="4" spans="1:9" ht="13.5">
      <c r="A4" s="63"/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31" t="s">
        <v>116</v>
      </c>
      <c r="B5" s="33"/>
      <c r="C5" s="66"/>
      <c r="D5" s="33"/>
      <c r="E5" s="67"/>
      <c r="F5" s="33" t="s">
        <v>118</v>
      </c>
      <c r="G5" s="8"/>
      <c r="H5" s="8"/>
      <c r="I5" s="6"/>
    </row>
    <row r="6" spans="1:9" ht="15">
      <c r="A6" s="31" t="s">
        <v>123</v>
      </c>
      <c r="B6" s="33"/>
      <c r="C6" s="33"/>
      <c r="D6" s="33"/>
      <c r="E6" s="6"/>
      <c r="F6" s="86">
        <v>524280</v>
      </c>
      <c r="G6" s="8"/>
      <c r="H6" s="8"/>
      <c r="I6" s="6"/>
    </row>
    <row r="7" spans="1:9" ht="15">
      <c r="A7" s="31" t="s">
        <v>117</v>
      </c>
      <c r="B7" s="33"/>
      <c r="C7" s="66"/>
      <c r="D7" s="33"/>
      <c r="E7" s="6"/>
      <c r="F7" s="33" t="s">
        <v>188</v>
      </c>
      <c r="G7" s="8"/>
      <c r="H7" s="8"/>
      <c r="I7" s="6"/>
    </row>
    <row r="8" spans="1:9" ht="13.5">
      <c r="A8" s="44"/>
      <c r="B8" s="7"/>
      <c r="C8" s="7"/>
      <c r="D8" s="7"/>
      <c r="E8" s="9"/>
      <c r="F8" s="64"/>
      <c r="G8" s="64"/>
      <c r="H8" s="64"/>
      <c r="I8" s="65"/>
    </row>
    <row r="9" spans="1:9" ht="25.5" customHeight="1">
      <c r="A9" s="116" t="s">
        <v>124</v>
      </c>
      <c r="B9" s="117"/>
      <c r="C9" s="120" t="s">
        <v>125</v>
      </c>
      <c r="D9" s="121"/>
      <c r="E9" s="117"/>
      <c r="F9" s="120" t="s">
        <v>143</v>
      </c>
      <c r="G9" s="117"/>
      <c r="H9" s="120" t="s">
        <v>144</v>
      </c>
      <c r="I9" s="117"/>
    </row>
    <row r="10" spans="1:9" ht="25.5" customHeight="1">
      <c r="A10" s="118"/>
      <c r="B10" s="119"/>
      <c r="C10" s="118"/>
      <c r="D10" s="122"/>
      <c r="E10" s="119"/>
      <c r="F10" s="118"/>
      <c r="G10" s="119"/>
      <c r="H10" s="118"/>
      <c r="I10" s="119"/>
    </row>
    <row r="11" spans="1:9" ht="12.75">
      <c r="A11" s="120" t="s">
        <v>145</v>
      </c>
      <c r="B11" s="117"/>
      <c r="C11" s="120">
        <v>0</v>
      </c>
      <c r="D11" s="121"/>
      <c r="E11" s="117"/>
      <c r="F11" s="123">
        <v>0</v>
      </c>
      <c r="G11" s="124"/>
      <c r="H11" s="123">
        <v>0</v>
      </c>
      <c r="I11" s="124"/>
    </row>
    <row r="12" spans="1:9" ht="12.75">
      <c r="A12" s="118"/>
      <c r="B12" s="119"/>
      <c r="C12" s="118"/>
      <c r="D12" s="122"/>
      <c r="E12" s="119"/>
      <c r="F12" s="125"/>
      <c r="G12" s="126"/>
      <c r="H12" s="125"/>
      <c r="I12" s="126"/>
    </row>
    <row r="13" spans="1:9" ht="12.75">
      <c r="A13" s="68" t="s">
        <v>126</v>
      </c>
      <c r="B13" s="66"/>
      <c r="C13" s="127">
        <v>3126</v>
      </c>
      <c r="D13" s="128"/>
      <c r="E13" s="129"/>
      <c r="F13" s="130">
        <v>100</v>
      </c>
      <c r="G13" s="131"/>
      <c r="H13" s="127">
        <v>0.01</v>
      </c>
      <c r="I13" s="129"/>
    </row>
    <row r="14" spans="1:9" ht="12.75">
      <c r="A14" s="132" t="s">
        <v>164</v>
      </c>
      <c r="B14" s="133"/>
      <c r="C14" s="134">
        <f>SUM(C11:C13)</f>
        <v>3126</v>
      </c>
      <c r="D14" s="135"/>
      <c r="E14" s="136"/>
      <c r="F14" s="137">
        <f>SUM(F11:F13)</f>
        <v>100</v>
      </c>
      <c r="G14" s="138"/>
      <c r="H14" s="137">
        <f>SUM(H11:H13)</f>
        <v>0.01</v>
      </c>
      <c r="I14" s="139"/>
    </row>
    <row r="15" spans="1:9" ht="60" customHeight="1">
      <c r="A15" s="120" t="s">
        <v>146</v>
      </c>
      <c r="B15" s="117"/>
      <c r="C15" s="120" t="s">
        <v>147</v>
      </c>
      <c r="D15" s="121"/>
      <c r="E15" s="117"/>
      <c r="F15" s="120" t="s">
        <v>148</v>
      </c>
      <c r="G15" s="117"/>
      <c r="H15" s="120" t="s">
        <v>149</v>
      </c>
      <c r="I15" s="140"/>
    </row>
    <row r="16" spans="1:9" ht="12.75">
      <c r="A16" s="120" t="s">
        <v>150</v>
      </c>
      <c r="B16" s="117"/>
      <c r="C16" s="120">
        <v>0</v>
      </c>
      <c r="D16" s="121"/>
      <c r="E16" s="117"/>
      <c r="F16" s="123">
        <v>0</v>
      </c>
      <c r="G16" s="124"/>
      <c r="H16" s="123">
        <v>0</v>
      </c>
      <c r="I16" s="124"/>
    </row>
    <row r="17" spans="1:9" ht="12.75">
      <c r="A17" s="118"/>
      <c r="B17" s="119"/>
      <c r="C17" s="118"/>
      <c r="D17" s="122"/>
      <c r="E17" s="119"/>
      <c r="F17" s="125"/>
      <c r="G17" s="126"/>
      <c r="H17" s="125"/>
      <c r="I17" s="126"/>
    </row>
    <row r="18" spans="1:9" ht="12.75">
      <c r="A18" s="68" t="s">
        <v>126</v>
      </c>
      <c r="B18" s="66"/>
      <c r="C18" s="127">
        <v>0</v>
      </c>
      <c r="D18" s="128"/>
      <c r="E18" s="129"/>
      <c r="F18" s="130">
        <v>0</v>
      </c>
      <c r="G18" s="131"/>
      <c r="H18" s="141">
        <v>0</v>
      </c>
      <c r="I18" s="131"/>
    </row>
    <row r="19" spans="1:9" ht="12.75">
      <c r="A19" s="142" t="s">
        <v>165</v>
      </c>
      <c r="B19" s="143"/>
      <c r="C19" s="127">
        <f>SUM(C16:C18)</f>
        <v>0</v>
      </c>
      <c r="D19" s="128"/>
      <c r="E19" s="129"/>
      <c r="F19" s="130">
        <f>SUM(F16:F18)</f>
        <v>0</v>
      </c>
      <c r="G19" s="141"/>
      <c r="H19" s="130">
        <f>SUM(H16:H18)</f>
        <v>0</v>
      </c>
      <c r="I19" s="131"/>
    </row>
    <row r="20" spans="1:9" ht="54" customHeight="1">
      <c r="A20" s="127" t="s">
        <v>127</v>
      </c>
      <c r="B20" s="129"/>
      <c r="C20" s="127" t="s">
        <v>128</v>
      </c>
      <c r="D20" s="128"/>
      <c r="E20" s="129"/>
      <c r="F20" s="127" t="s">
        <v>152</v>
      </c>
      <c r="G20" s="129"/>
      <c r="H20" s="127" t="s">
        <v>151</v>
      </c>
      <c r="I20" s="129"/>
    </row>
    <row r="21" spans="1:9" ht="27" customHeight="1">
      <c r="A21" s="127" t="s">
        <v>153</v>
      </c>
      <c r="B21" s="129"/>
      <c r="C21" s="144">
        <v>0</v>
      </c>
      <c r="D21" s="145"/>
      <c r="E21" s="146"/>
      <c r="F21" s="147">
        <v>0</v>
      </c>
      <c r="G21" s="148"/>
      <c r="H21" s="147">
        <v>0</v>
      </c>
      <c r="I21" s="148"/>
    </row>
    <row r="22" spans="1:9" ht="12.75">
      <c r="A22" s="127" t="s">
        <v>126</v>
      </c>
      <c r="B22" s="129"/>
      <c r="C22" s="127">
        <v>0</v>
      </c>
      <c r="D22" s="128"/>
      <c r="E22" s="129"/>
      <c r="F22" s="130">
        <v>0</v>
      </c>
      <c r="G22" s="131"/>
      <c r="H22" s="130">
        <v>0</v>
      </c>
      <c r="I22" s="131"/>
    </row>
    <row r="23" spans="1:9" ht="12.75">
      <c r="A23" s="142" t="s">
        <v>166</v>
      </c>
      <c r="B23" s="143"/>
      <c r="C23" s="127">
        <f>SUM(C21:C22)</f>
        <v>0</v>
      </c>
      <c r="D23" s="128"/>
      <c r="E23" s="129"/>
      <c r="F23" s="130">
        <f>SUM(F21:F22)</f>
        <v>0</v>
      </c>
      <c r="G23" s="129"/>
      <c r="H23" s="130">
        <f>SUM(H21:H22)</f>
        <v>0</v>
      </c>
      <c r="I23" s="129"/>
    </row>
    <row r="24" spans="1:9" ht="78.75" customHeight="1">
      <c r="A24" s="127" t="s">
        <v>167</v>
      </c>
      <c r="B24" s="129"/>
      <c r="C24" s="149">
        <v>39052602</v>
      </c>
      <c r="D24" s="150"/>
      <c r="E24" s="151"/>
      <c r="F24" s="149"/>
      <c r="G24" s="151"/>
      <c r="H24" s="149">
        <v>100</v>
      </c>
      <c r="I24" s="151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69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2" spans="1:9" ht="13.5">
      <c r="A32" s="64"/>
      <c r="B32" s="64"/>
      <c r="C32" s="64"/>
      <c r="D32" s="64"/>
      <c r="E32" s="64"/>
      <c r="F32" s="64"/>
      <c r="G32" s="64"/>
      <c r="H32" s="64"/>
      <c r="I32" s="64"/>
    </row>
    <row r="33" spans="1:9" ht="15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ht="13.5">
      <c r="A34" s="63"/>
      <c r="B34" s="64"/>
      <c r="C34" s="64"/>
      <c r="D34" s="64"/>
      <c r="E34" s="64"/>
      <c r="F34" s="64"/>
      <c r="G34" s="64"/>
      <c r="H34" s="64"/>
      <c r="I34" s="64"/>
    </row>
    <row r="35" spans="1:9" ht="15">
      <c r="A35" s="49"/>
      <c r="B35" s="49"/>
      <c r="C35" s="21"/>
      <c r="D35" s="49"/>
      <c r="E35" s="21"/>
      <c r="F35" s="49"/>
      <c r="G35" s="64"/>
      <c r="H35" s="64"/>
      <c r="I35" s="64"/>
    </row>
    <row r="36" spans="1:9" ht="15">
      <c r="A36" s="49"/>
      <c r="B36" s="49"/>
      <c r="C36" s="49"/>
      <c r="D36" s="49"/>
      <c r="E36" s="64"/>
      <c r="F36" s="49"/>
      <c r="G36" s="64"/>
      <c r="H36" s="64"/>
      <c r="I36" s="64"/>
    </row>
    <row r="37" spans="1:9" ht="15">
      <c r="A37" s="49"/>
      <c r="B37" s="49"/>
      <c r="C37" s="21"/>
      <c r="D37" s="49"/>
      <c r="E37" s="64"/>
      <c r="F37" s="49"/>
      <c r="G37" s="64"/>
      <c r="H37" s="64"/>
      <c r="I37" s="64"/>
    </row>
    <row r="38" spans="1:9" ht="13.5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25.5" customHeight="1">
      <c r="A39" s="161"/>
      <c r="B39" s="152"/>
      <c r="C39" s="152"/>
      <c r="D39" s="152"/>
      <c r="E39" s="152"/>
      <c r="F39" s="152"/>
      <c r="G39" s="152"/>
      <c r="H39" s="152"/>
      <c r="I39" s="152"/>
    </row>
    <row r="40" spans="1:9" ht="25.5" customHeight="1">
      <c r="A40" s="152"/>
      <c r="B40" s="152"/>
      <c r="C40" s="152"/>
      <c r="D40" s="152"/>
      <c r="E40" s="152"/>
      <c r="F40" s="152"/>
      <c r="G40" s="152"/>
      <c r="H40" s="152"/>
      <c r="I40" s="152"/>
    </row>
    <row r="41" spans="1:9" ht="12.75">
      <c r="A41" s="152"/>
      <c r="B41" s="152"/>
      <c r="C41" s="152"/>
      <c r="D41" s="152"/>
      <c r="E41" s="152"/>
      <c r="F41" s="155"/>
      <c r="G41" s="155"/>
      <c r="H41" s="155"/>
      <c r="I41" s="155"/>
    </row>
    <row r="42" spans="1:9" ht="12.75">
      <c r="A42" s="152"/>
      <c r="B42" s="152"/>
      <c r="C42" s="152"/>
      <c r="D42" s="152"/>
      <c r="E42" s="152"/>
      <c r="F42" s="155"/>
      <c r="G42" s="155"/>
      <c r="H42" s="155"/>
      <c r="I42" s="155"/>
    </row>
    <row r="43" spans="1:9" ht="12.75">
      <c r="A43" s="21"/>
      <c r="B43" s="21"/>
      <c r="C43" s="152"/>
      <c r="D43" s="152"/>
      <c r="E43" s="152"/>
      <c r="F43" s="155"/>
      <c r="G43" s="155"/>
      <c r="H43" s="152"/>
      <c r="I43" s="152"/>
    </row>
    <row r="44" spans="1:9" ht="12.75">
      <c r="A44" s="156"/>
      <c r="B44" s="156"/>
      <c r="C44" s="157"/>
      <c r="D44" s="157"/>
      <c r="E44" s="157"/>
      <c r="F44" s="158"/>
      <c r="G44" s="158"/>
      <c r="H44" s="158"/>
      <c r="I44" s="159"/>
    </row>
    <row r="45" spans="1:9" ht="51.75" customHeight="1">
      <c r="A45" s="152"/>
      <c r="B45" s="152"/>
      <c r="C45" s="152"/>
      <c r="D45" s="152"/>
      <c r="E45" s="152"/>
      <c r="F45" s="152"/>
      <c r="G45" s="152"/>
      <c r="H45" s="152"/>
      <c r="I45" s="153"/>
    </row>
    <row r="46" spans="1:9" ht="12.75">
      <c r="A46" s="152"/>
      <c r="B46" s="152"/>
      <c r="C46" s="152"/>
      <c r="D46" s="152"/>
      <c r="E46" s="152"/>
      <c r="F46" s="155"/>
      <c r="G46" s="155"/>
      <c r="H46" s="155"/>
      <c r="I46" s="155"/>
    </row>
    <row r="47" spans="1:9" ht="12.75">
      <c r="A47" s="152"/>
      <c r="B47" s="152"/>
      <c r="C47" s="152"/>
      <c r="D47" s="152"/>
      <c r="E47" s="152"/>
      <c r="F47" s="155"/>
      <c r="G47" s="155"/>
      <c r="H47" s="155"/>
      <c r="I47" s="155"/>
    </row>
    <row r="48" spans="1:9" ht="12.75">
      <c r="A48" s="21"/>
      <c r="B48" s="21"/>
      <c r="C48" s="152"/>
      <c r="D48" s="152"/>
      <c r="E48" s="152"/>
      <c r="F48" s="155"/>
      <c r="G48" s="155"/>
      <c r="H48" s="155"/>
      <c r="I48" s="155"/>
    </row>
    <row r="49" spans="1:9" ht="12.75">
      <c r="A49" s="154"/>
      <c r="B49" s="154"/>
      <c r="C49" s="152"/>
      <c r="D49" s="152"/>
      <c r="E49" s="152"/>
      <c r="F49" s="155"/>
      <c r="G49" s="155"/>
      <c r="H49" s="155"/>
      <c r="I49" s="155"/>
    </row>
    <row r="50" spans="1:9" ht="51.75" customHeight="1">
      <c r="A50" s="152"/>
      <c r="B50" s="152"/>
      <c r="C50" s="152"/>
      <c r="D50" s="152"/>
      <c r="E50" s="152"/>
      <c r="F50" s="152"/>
      <c r="G50" s="152"/>
      <c r="H50" s="152"/>
      <c r="I50" s="152"/>
    </row>
    <row r="51" spans="1:9" ht="39" customHeight="1">
      <c r="A51" s="152"/>
      <c r="B51" s="152"/>
      <c r="C51" s="152"/>
      <c r="D51" s="152"/>
      <c r="E51" s="152"/>
      <c r="F51" s="155"/>
      <c r="G51" s="155"/>
      <c r="H51" s="155"/>
      <c r="I51" s="155"/>
    </row>
    <row r="52" spans="1:9" ht="12.75">
      <c r="A52" s="152"/>
      <c r="B52" s="152"/>
      <c r="C52" s="152"/>
      <c r="D52" s="152"/>
      <c r="E52" s="152"/>
      <c r="F52" s="155"/>
      <c r="G52" s="155"/>
      <c r="H52" s="155"/>
      <c r="I52" s="155"/>
    </row>
    <row r="53" spans="1:9" ht="12.75">
      <c r="A53" s="154"/>
      <c r="B53" s="154"/>
      <c r="C53" s="152"/>
      <c r="D53" s="152"/>
      <c r="E53" s="152"/>
      <c r="F53" s="155"/>
      <c r="G53" s="152"/>
      <c r="H53" s="155"/>
      <c r="I53" s="152"/>
    </row>
    <row r="54" spans="1:9" ht="78" customHeight="1">
      <c r="A54" s="152"/>
      <c r="B54" s="152"/>
      <c r="C54" s="153"/>
      <c r="D54" s="153"/>
      <c r="E54" s="153"/>
      <c r="F54" s="153"/>
      <c r="G54" s="153"/>
      <c r="H54" s="153"/>
      <c r="I54" s="153"/>
    </row>
    <row r="55" spans="1:9" ht="12.7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2.7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21"/>
      <c r="B58" s="21"/>
      <c r="C58" s="21"/>
      <c r="D58" s="21"/>
      <c r="E58" s="21"/>
      <c r="F58" s="21"/>
      <c r="G58" s="21"/>
      <c r="H58" s="21"/>
      <c r="I58" s="21"/>
    </row>
  </sheetData>
  <sheetProtection/>
  <mergeCells count="102">
    <mergeCell ref="A11:B12"/>
    <mergeCell ref="C11:E12"/>
    <mergeCell ref="F11:G12"/>
    <mergeCell ref="H11:I12"/>
    <mergeCell ref="A3:I3"/>
    <mergeCell ref="A9:B10"/>
    <mergeCell ref="C9:E10"/>
    <mergeCell ref="F9:G10"/>
    <mergeCell ref="H9:I10"/>
    <mergeCell ref="H14:I14"/>
    <mergeCell ref="F15:G15"/>
    <mergeCell ref="H15:I15"/>
    <mergeCell ref="A15:B15"/>
    <mergeCell ref="C15:E15"/>
    <mergeCell ref="C13:E13"/>
    <mergeCell ref="F13:G13"/>
    <mergeCell ref="A14:B14"/>
    <mergeCell ref="C14:E14"/>
    <mergeCell ref="F14:G14"/>
    <mergeCell ref="F19:G19"/>
    <mergeCell ref="H19:I19"/>
    <mergeCell ref="A16:B17"/>
    <mergeCell ref="C16:E17"/>
    <mergeCell ref="F16:G17"/>
    <mergeCell ref="H16:I17"/>
    <mergeCell ref="H13:I13"/>
    <mergeCell ref="A20:B20"/>
    <mergeCell ref="C20:E20"/>
    <mergeCell ref="F20:G20"/>
    <mergeCell ref="H20:I20"/>
    <mergeCell ref="C18:E18"/>
    <mergeCell ref="F18:G18"/>
    <mergeCell ref="H18:I18"/>
    <mergeCell ref="A19:B19"/>
    <mergeCell ref="C19:E19"/>
    <mergeCell ref="A22:B22"/>
    <mergeCell ref="C22:E22"/>
    <mergeCell ref="F22:G22"/>
    <mergeCell ref="H22:I22"/>
    <mergeCell ref="C21:E21"/>
    <mergeCell ref="F21:G21"/>
    <mergeCell ref="H21:I21"/>
    <mergeCell ref="A21:B21"/>
    <mergeCell ref="A24:B24"/>
    <mergeCell ref="C24:E24"/>
    <mergeCell ref="F24:G24"/>
    <mergeCell ref="H24:I24"/>
    <mergeCell ref="A23:B23"/>
    <mergeCell ref="C23:E23"/>
    <mergeCell ref="F23:G23"/>
    <mergeCell ref="H23:I23"/>
    <mergeCell ref="A41:B42"/>
    <mergeCell ref="C41:E42"/>
    <mergeCell ref="F41:G42"/>
    <mergeCell ref="H41:I42"/>
    <mergeCell ref="A33:I33"/>
    <mergeCell ref="A39:B40"/>
    <mergeCell ref="C39:E40"/>
    <mergeCell ref="F39:G40"/>
    <mergeCell ref="H39:I40"/>
    <mergeCell ref="C43:E43"/>
    <mergeCell ref="F43:G43"/>
    <mergeCell ref="H43:I43"/>
    <mergeCell ref="A44:B44"/>
    <mergeCell ref="C44:E44"/>
    <mergeCell ref="F44:G44"/>
    <mergeCell ref="H44:I44"/>
    <mergeCell ref="H49:I49"/>
    <mergeCell ref="A46:B47"/>
    <mergeCell ref="C46:E47"/>
    <mergeCell ref="F46:G47"/>
    <mergeCell ref="H46:I47"/>
    <mergeCell ref="A45:B45"/>
    <mergeCell ref="C45:E45"/>
    <mergeCell ref="F45:G45"/>
    <mergeCell ref="H45:I45"/>
    <mergeCell ref="A50:B50"/>
    <mergeCell ref="C50:E50"/>
    <mergeCell ref="F50:G50"/>
    <mergeCell ref="H50:I50"/>
    <mergeCell ref="C48:E48"/>
    <mergeCell ref="F48:G48"/>
    <mergeCell ref="H48:I48"/>
    <mergeCell ref="A49:B49"/>
    <mergeCell ref="C49:E49"/>
    <mergeCell ref="F49:G49"/>
    <mergeCell ref="A52:B52"/>
    <mergeCell ref="C52:E52"/>
    <mergeCell ref="F52:G52"/>
    <mergeCell ref="H52:I52"/>
    <mergeCell ref="A51:B51"/>
    <mergeCell ref="C51:E51"/>
    <mergeCell ref="F51:G51"/>
    <mergeCell ref="H51:I51"/>
    <mergeCell ref="A54:B54"/>
    <mergeCell ref="C54:E54"/>
    <mergeCell ref="F54:G54"/>
    <mergeCell ref="H54:I54"/>
    <mergeCell ref="A53:B53"/>
    <mergeCell ref="C53:E53"/>
    <mergeCell ref="F53:G53"/>
    <mergeCell ref="H53:I5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3" width="10.57421875" style="0" customWidth="1"/>
    <col min="4" max="4" width="9.28125" style="0" customWidth="1"/>
    <col min="5" max="5" width="7.7109375" style="0" customWidth="1"/>
    <col min="6" max="6" width="12.00390625" style="0" customWidth="1"/>
    <col min="7" max="7" width="10.28125" style="0" customWidth="1"/>
    <col min="8" max="8" width="10.00390625" style="0" customWidth="1"/>
  </cols>
  <sheetData>
    <row r="2" spans="1:8" ht="25.5" customHeight="1">
      <c r="A2" s="74" t="s">
        <v>161</v>
      </c>
      <c r="B2" s="164" t="s">
        <v>162</v>
      </c>
      <c r="C2" s="164"/>
      <c r="D2" s="164"/>
      <c r="E2" s="164"/>
      <c r="F2" s="164"/>
      <c r="G2" s="164"/>
      <c r="H2" s="164"/>
    </row>
    <row r="3" spans="1:8" ht="13.5">
      <c r="A3" s="64"/>
      <c r="B3" s="64"/>
      <c r="C3" s="64"/>
      <c r="D3" s="64"/>
      <c r="E3" s="64"/>
      <c r="F3" s="64"/>
      <c r="G3" s="64"/>
      <c r="H3" s="64"/>
    </row>
    <row r="4" spans="1:8" ht="39" customHeight="1">
      <c r="A4" s="165" t="s">
        <v>130</v>
      </c>
      <c r="B4" s="165" t="s">
        <v>15</v>
      </c>
      <c r="C4" s="162" t="s">
        <v>131</v>
      </c>
      <c r="D4" s="168"/>
      <c r="E4" s="169"/>
      <c r="F4" s="165" t="s">
        <v>132</v>
      </c>
      <c r="G4" s="162" t="s">
        <v>133</v>
      </c>
      <c r="H4" s="163"/>
    </row>
    <row r="5" spans="1:8" ht="39.75" customHeight="1">
      <c r="A5" s="166"/>
      <c r="B5" s="166"/>
      <c r="C5" s="70" t="s">
        <v>137</v>
      </c>
      <c r="D5" s="70" t="s">
        <v>139</v>
      </c>
      <c r="E5" s="70" t="s">
        <v>138</v>
      </c>
      <c r="F5" s="167"/>
      <c r="G5" s="59" t="s">
        <v>134</v>
      </c>
      <c r="H5" s="59" t="s">
        <v>135</v>
      </c>
    </row>
    <row r="6" spans="1:8" ht="13.5" customHeight="1">
      <c r="A6" s="11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21</v>
      </c>
      <c r="G6" s="11" t="s">
        <v>13</v>
      </c>
      <c r="H6" s="11" t="s">
        <v>136</v>
      </c>
    </row>
    <row r="7" spans="1:8" ht="30">
      <c r="A7" s="12" t="s">
        <v>23</v>
      </c>
      <c r="B7" s="71" t="s">
        <v>140</v>
      </c>
      <c r="C7" s="72"/>
      <c r="D7" s="11" t="s">
        <v>92</v>
      </c>
      <c r="E7" s="11" t="s">
        <v>92</v>
      </c>
      <c r="F7" s="11" t="s">
        <v>92</v>
      </c>
      <c r="G7" s="10"/>
      <c r="H7" s="10"/>
    </row>
    <row r="8" spans="1:8" ht="15">
      <c r="A8" s="13" t="s">
        <v>24</v>
      </c>
      <c r="B8" s="14" t="s">
        <v>25</v>
      </c>
      <c r="C8" s="16"/>
      <c r="D8" s="16"/>
      <c r="E8" s="16"/>
      <c r="F8" s="16"/>
      <c r="G8" s="2"/>
      <c r="H8" s="2"/>
    </row>
    <row r="9" spans="1:8" ht="27">
      <c r="A9" s="16" t="s">
        <v>26</v>
      </c>
      <c r="B9" s="2" t="s">
        <v>27</v>
      </c>
      <c r="C9" s="16">
        <v>5275200</v>
      </c>
      <c r="D9" s="16"/>
      <c r="E9" s="16"/>
      <c r="F9" s="15">
        <f>SUM(C9:E9)</f>
        <v>5275200</v>
      </c>
      <c r="G9" s="82">
        <f>F9/39049476*100</f>
        <v>13.509016100497737</v>
      </c>
      <c r="H9" s="82">
        <v>13.51</v>
      </c>
    </row>
    <row r="10" spans="1:8" ht="40.5">
      <c r="A10" s="16" t="s">
        <v>28</v>
      </c>
      <c r="B10" s="2" t="s">
        <v>29</v>
      </c>
      <c r="C10" s="16">
        <v>0</v>
      </c>
      <c r="D10" s="16"/>
      <c r="E10" s="16"/>
      <c r="F10" s="82"/>
      <c r="G10" s="16"/>
      <c r="H10" s="16"/>
    </row>
    <row r="11" spans="1:8" ht="13.5">
      <c r="A11" s="16" t="s">
        <v>30</v>
      </c>
      <c r="B11" s="2" t="s">
        <v>32</v>
      </c>
      <c r="C11" s="16">
        <v>7964203</v>
      </c>
      <c r="D11" s="16"/>
      <c r="E11" s="38"/>
      <c r="F11" s="15">
        <f>SUM(C11:E11)</f>
        <v>7964203</v>
      </c>
      <c r="G11" s="82">
        <f>F11/39049476*100</f>
        <v>20.395159719940928</v>
      </c>
      <c r="H11" s="82">
        <f>F11/39049476*100</f>
        <v>20.395159719940928</v>
      </c>
    </row>
    <row r="12" spans="1:8" ht="27">
      <c r="A12" s="16" t="s">
        <v>33</v>
      </c>
      <c r="B12" s="2" t="s">
        <v>34</v>
      </c>
      <c r="C12" s="16"/>
      <c r="D12" s="16"/>
      <c r="E12" s="16"/>
      <c r="F12" s="16"/>
      <c r="G12" s="16"/>
      <c r="H12" s="16"/>
    </row>
    <row r="13" spans="1:8" ht="13.5">
      <c r="A13" s="16" t="s">
        <v>35</v>
      </c>
      <c r="B13" s="2" t="s">
        <v>36</v>
      </c>
      <c r="C13" s="16"/>
      <c r="D13" s="16"/>
      <c r="E13" s="16"/>
      <c r="F13" s="16"/>
      <c r="G13" s="16"/>
      <c r="H13" s="16"/>
    </row>
    <row r="14" spans="1:8" ht="15">
      <c r="A14" s="2"/>
      <c r="B14" s="14" t="s">
        <v>37</v>
      </c>
      <c r="C14" s="16">
        <f>SUM(C9:C13)</f>
        <v>13239403</v>
      </c>
      <c r="D14" s="16"/>
      <c r="E14" s="16"/>
      <c r="F14" s="83">
        <f>SUM(C14:E14)</f>
        <v>13239403</v>
      </c>
      <c r="G14" s="95">
        <v>33.91</v>
      </c>
      <c r="H14" s="82">
        <f>SUM(G14)</f>
        <v>33.91</v>
      </c>
    </row>
    <row r="15" spans="1:8" ht="15">
      <c r="A15" s="13" t="s">
        <v>39</v>
      </c>
      <c r="B15" s="14" t="s">
        <v>38</v>
      </c>
      <c r="C15" s="2"/>
      <c r="D15" s="2"/>
      <c r="E15" s="2"/>
      <c r="F15" s="2"/>
      <c r="G15" s="16"/>
      <c r="H15" s="16"/>
    </row>
    <row r="16" spans="1:8" ht="54">
      <c r="A16" s="16" t="s">
        <v>26</v>
      </c>
      <c r="B16" s="2" t="s">
        <v>40</v>
      </c>
      <c r="C16" s="16"/>
      <c r="D16" s="16"/>
      <c r="E16" s="16"/>
      <c r="F16" s="17"/>
      <c r="G16" s="16"/>
      <c r="H16" s="16"/>
    </row>
    <row r="17" spans="1:8" ht="13.5">
      <c r="A17" s="16" t="s">
        <v>28</v>
      </c>
      <c r="B17" s="2" t="s">
        <v>32</v>
      </c>
      <c r="C17" s="16"/>
      <c r="D17" s="16"/>
      <c r="E17" s="16"/>
      <c r="F17" s="17"/>
      <c r="G17" s="16"/>
      <c r="H17" s="16"/>
    </row>
    <row r="18" spans="1:8" ht="13.5">
      <c r="A18" s="16" t="s">
        <v>44</v>
      </c>
      <c r="B18" s="2" t="s">
        <v>41</v>
      </c>
      <c r="C18" s="16"/>
      <c r="D18" s="16"/>
      <c r="E18" s="16"/>
      <c r="F18" s="17"/>
      <c r="G18" s="16"/>
      <c r="H18" s="16"/>
    </row>
    <row r="19" spans="1:8" ht="13.5">
      <c r="A19" s="16" t="s">
        <v>33</v>
      </c>
      <c r="B19" s="2" t="s">
        <v>36</v>
      </c>
      <c r="C19" s="16"/>
      <c r="D19" s="16"/>
      <c r="E19" s="16"/>
      <c r="F19" s="17"/>
      <c r="G19" s="16"/>
      <c r="H19" s="16"/>
    </row>
    <row r="20" spans="1:8" ht="15">
      <c r="A20" s="2"/>
      <c r="B20" s="14" t="s">
        <v>43</v>
      </c>
      <c r="C20" s="16">
        <v>0</v>
      </c>
      <c r="D20" s="16"/>
      <c r="E20" s="16"/>
      <c r="F20" s="17"/>
      <c r="G20" s="16"/>
      <c r="H20" s="16"/>
    </row>
    <row r="21" spans="1:8" ht="60">
      <c r="A21" s="2"/>
      <c r="B21" s="53" t="s">
        <v>141</v>
      </c>
      <c r="C21" s="16">
        <f>SUM(C14:C20)</f>
        <v>13239403</v>
      </c>
      <c r="D21" s="16"/>
      <c r="E21" s="16"/>
      <c r="F21" s="83">
        <f>SUM(C21:E21)</f>
        <v>13239403</v>
      </c>
      <c r="G21" s="82">
        <f>SUM(G14:G20)</f>
        <v>33.91</v>
      </c>
      <c r="H21" s="82">
        <f>SUM(G21)</f>
        <v>33.91</v>
      </c>
    </row>
    <row r="22" spans="1:8" ht="30">
      <c r="A22" s="14" t="s">
        <v>45</v>
      </c>
      <c r="B22" s="14" t="s">
        <v>142</v>
      </c>
      <c r="C22" s="2"/>
      <c r="D22" s="2"/>
      <c r="E22" s="2"/>
      <c r="F22" s="2"/>
      <c r="G22" s="16"/>
      <c r="H22" s="16"/>
    </row>
    <row r="23" spans="1:8" ht="15">
      <c r="A23" s="13" t="s">
        <v>24</v>
      </c>
      <c r="B23" s="14" t="s">
        <v>41</v>
      </c>
      <c r="C23" s="2"/>
      <c r="D23" s="2"/>
      <c r="E23" s="2"/>
      <c r="F23" s="2"/>
      <c r="G23" s="16"/>
      <c r="H23" s="16"/>
    </row>
    <row r="24" spans="1:8" ht="13.5">
      <c r="A24" s="16" t="s">
        <v>26</v>
      </c>
      <c r="B24" s="2" t="s">
        <v>46</v>
      </c>
      <c r="C24" s="15">
        <v>500</v>
      </c>
      <c r="D24" s="16"/>
      <c r="E24" s="16"/>
      <c r="F24" s="83">
        <f>SUM(C24:E24)</f>
        <v>500</v>
      </c>
      <c r="G24" s="82">
        <v>0</v>
      </c>
      <c r="H24" s="82">
        <v>0</v>
      </c>
    </row>
    <row r="25" spans="1:8" ht="27">
      <c r="A25" s="16" t="s">
        <v>28</v>
      </c>
      <c r="B25" s="2" t="s">
        <v>34</v>
      </c>
      <c r="C25" s="15">
        <v>1039893</v>
      </c>
      <c r="D25" s="16"/>
      <c r="E25" s="16"/>
      <c r="F25" s="15">
        <f>SUM(C25:E25)</f>
        <v>1039893</v>
      </c>
      <c r="G25" s="82">
        <f>F25/39052602*100</f>
        <v>2.662800803900339</v>
      </c>
      <c r="H25" s="82">
        <v>2.66</v>
      </c>
    </row>
    <row r="26" spans="1:8" ht="40.5">
      <c r="A26" s="16" t="s">
        <v>44</v>
      </c>
      <c r="B26" s="2" t="s">
        <v>47</v>
      </c>
      <c r="C26" s="15">
        <v>0</v>
      </c>
      <c r="D26" s="16"/>
      <c r="E26" s="16"/>
      <c r="F26" s="83">
        <f>SUM(C26:E26)</f>
        <v>0</v>
      </c>
      <c r="G26" s="82">
        <v>0</v>
      </c>
      <c r="H26" s="82">
        <v>0</v>
      </c>
    </row>
    <row r="27" spans="1:8" ht="27">
      <c r="A27" s="16" t="s">
        <v>33</v>
      </c>
      <c r="B27" s="2" t="s">
        <v>48</v>
      </c>
      <c r="C27" s="15"/>
      <c r="D27" s="16"/>
      <c r="E27" s="16"/>
      <c r="F27" s="17"/>
      <c r="G27" s="16"/>
      <c r="H27" s="16"/>
    </row>
    <row r="28" spans="1:8" ht="27">
      <c r="A28" s="16" t="s">
        <v>35</v>
      </c>
      <c r="B28" s="2" t="s">
        <v>49</v>
      </c>
      <c r="C28" s="16"/>
      <c r="D28" s="16"/>
      <c r="E28" s="16"/>
      <c r="F28" s="17"/>
      <c r="G28" s="16"/>
      <c r="H28" s="16"/>
    </row>
    <row r="29" spans="1:8" ht="27">
      <c r="A29" s="16" t="s">
        <v>50</v>
      </c>
      <c r="B29" s="2" t="s">
        <v>51</v>
      </c>
      <c r="C29" s="15">
        <v>300</v>
      </c>
      <c r="D29" s="15"/>
      <c r="E29" s="15"/>
      <c r="F29" s="83">
        <f>SUM(C29:E29)</f>
        <v>300</v>
      </c>
      <c r="G29" s="82">
        <v>0</v>
      </c>
      <c r="H29" s="82">
        <v>0</v>
      </c>
    </row>
    <row r="30" spans="1:8" ht="27">
      <c r="A30" s="16" t="s">
        <v>52</v>
      </c>
      <c r="B30" s="2" t="s">
        <v>53</v>
      </c>
      <c r="C30" s="16"/>
      <c r="D30" s="16"/>
      <c r="E30" s="16"/>
      <c r="F30" s="17"/>
      <c r="G30" s="16"/>
      <c r="H30" s="16"/>
    </row>
    <row r="31" spans="1:8" ht="13.5">
      <c r="A31" s="16" t="s">
        <v>54</v>
      </c>
      <c r="B31" s="2" t="s">
        <v>42</v>
      </c>
      <c r="C31" s="16"/>
      <c r="D31" s="16"/>
      <c r="E31" s="16"/>
      <c r="F31" s="17"/>
      <c r="G31" s="16"/>
      <c r="H31" s="16"/>
    </row>
    <row r="32" spans="1:8" ht="13.5">
      <c r="A32" s="2"/>
      <c r="B32" s="2" t="s">
        <v>55</v>
      </c>
      <c r="C32" s="15">
        <f>SUM(C24:C31)</f>
        <v>1040693</v>
      </c>
      <c r="D32" s="16"/>
      <c r="E32" s="16"/>
      <c r="F32" s="85">
        <f>SUM(C32:E32)</f>
        <v>1040693</v>
      </c>
      <c r="G32" s="82">
        <f>SUM(G25:G31)</f>
        <v>2.662800803900339</v>
      </c>
      <c r="H32" s="82">
        <f>SUM(H25:H31)</f>
        <v>2.66</v>
      </c>
    </row>
    <row r="33" spans="1:8" ht="15">
      <c r="A33" s="13" t="s">
        <v>39</v>
      </c>
      <c r="B33" s="14" t="s">
        <v>94</v>
      </c>
      <c r="C33" s="2"/>
      <c r="D33" s="2"/>
      <c r="E33" s="2"/>
      <c r="F33" s="2"/>
      <c r="G33" s="16"/>
      <c r="H33" s="16"/>
    </row>
    <row r="34" spans="1:8" ht="13.5">
      <c r="A34" s="16" t="s">
        <v>26</v>
      </c>
      <c r="B34" s="2" t="s">
        <v>32</v>
      </c>
      <c r="C34" s="15">
        <v>4587140</v>
      </c>
      <c r="D34" s="15"/>
      <c r="E34" s="15"/>
      <c r="F34" s="83">
        <f>SUM(C34:E34)</f>
        <v>4587140</v>
      </c>
      <c r="G34" s="82">
        <f>F34/39049476*100</f>
        <v>11.746995017295495</v>
      </c>
      <c r="H34" s="82">
        <v>11.75</v>
      </c>
    </row>
    <row r="35" spans="1:8" ht="13.5">
      <c r="A35" s="16" t="s">
        <v>28</v>
      </c>
      <c r="B35" s="2" t="s">
        <v>56</v>
      </c>
      <c r="C35" s="16"/>
      <c r="D35" s="16"/>
      <c r="E35" s="16"/>
      <c r="F35" s="16"/>
      <c r="G35" s="16"/>
      <c r="H35" s="16"/>
    </row>
    <row r="36" spans="1:8" ht="67.5">
      <c r="A36" s="15" t="s">
        <v>57</v>
      </c>
      <c r="B36" s="2" t="s">
        <v>58</v>
      </c>
      <c r="C36" s="15">
        <v>10984826</v>
      </c>
      <c r="D36" s="15"/>
      <c r="E36" s="15"/>
      <c r="F36" s="15">
        <f>SUM(C36:E36)</f>
        <v>10984826</v>
      </c>
      <c r="G36" s="82">
        <f>F36/39049476*100</f>
        <v>28.130533685010267</v>
      </c>
      <c r="H36" s="15">
        <v>28.13</v>
      </c>
    </row>
    <row r="37" spans="1:8" ht="81">
      <c r="A37" s="15" t="s">
        <v>59</v>
      </c>
      <c r="B37" s="2" t="s">
        <v>60</v>
      </c>
      <c r="C37" s="15">
        <v>8011623</v>
      </c>
      <c r="D37" s="15"/>
      <c r="E37" s="15"/>
      <c r="F37" s="83">
        <f>SUM(C37:E37)</f>
        <v>8011623</v>
      </c>
      <c r="G37" s="82">
        <f>F37/39049476*100</f>
        <v>20.516595408348117</v>
      </c>
      <c r="H37" s="15">
        <v>20.52</v>
      </c>
    </row>
    <row r="38" spans="1:8" ht="13.5">
      <c r="A38" s="16" t="s">
        <v>44</v>
      </c>
      <c r="B38" s="2" t="s">
        <v>42</v>
      </c>
      <c r="C38" s="15"/>
      <c r="D38" s="16"/>
      <c r="E38" s="16"/>
      <c r="F38" s="17"/>
      <c r="G38" s="16"/>
      <c r="H38" s="16"/>
    </row>
    <row r="39" spans="1:8" ht="13.5">
      <c r="A39" s="16"/>
      <c r="B39" s="2" t="s">
        <v>170</v>
      </c>
      <c r="C39" s="15">
        <v>430466</v>
      </c>
      <c r="D39" s="16"/>
      <c r="E39" s="16"/>
      <c r="F39" s="83">
        <f aca="true" t="shared" si="0" ref="F39:F45">SUM(C39:E39)</f>
        <v>430466</v>
      </c>
      <c r="G39" s="82">
        <f>F39/39049476*100</f>
        <v>1.1023605028656467</v>
      </c>
      <c r="H39" s="82">
        <v>1.1</v>
      </c>
    </row>
    <row r="40" spans="1:8" ht="13.5">
      <c r="A40" s="16"/>
      <c r="B40" s="2" t="s">
        <v>171</v>
      </c>
      <c r="C40" s="15">
        <v>4500</v>
      </c>
      <c r="D40" s="16"/>
      <c r="E40" s="16"/>
      <c r="F40" s="83">
        <f t="shared" si="0"/>
        <v>4500</v>
      </c>
      <c r="G40" s="82">
        <f>F40/39049476*100</f>
        <v>0.01152384221493779</v>
      </c>
      <c r="H40" s="15">
        <v>0.01</v>
      </c>
    </row>
    <row r="41" spans="1:8" ht="27">
      <c r="A41" s="16"/>
      <c r="B41" s="2" t="s">
        <v>172</v>
      </c>
      <c r="C41" s="15">
        <v>750825</v>
      </c>
      <c r="D41" s="16"/>
      <c r="E41" s="16"/>
      <c r="F41" s="83">
        <f t="shared" si="0"/>
        <v>750825</v>
      </c>
      <c r="G41" s="82">
        <f>F41/39049476*100</f>
        <v>1.9227530735623701</v>
      </c>
      <c r="H41" s="15">
        <v>1.92</v>
      </c>
    </row>
    <row r="42" spans="1:8" ht="27">
      <c r="A42" s="16"/>
      <c r="B42" s="2" t="s">
        <v>173</v>
      </c>
      <c r="C42" s="15">
        <v>0</v>
      </c>
      <c r="D42" s="16"/>
      <c r="E42" s="16"/>
      <c r="F42" s="83">
        <f t="shared" si="0"/>
        <v>0</v>
      </c>
      <c r="G42" s="15">
        <v>0</v>
      </c>
      <c r="H42" s="15">
        <v>0</v>
      </c>
    </row>
    <row r="43" spans="1:8" ht="15">
      <c r="A43" s="2"/>
      <c r="B43" s="14" t="s">
        <v>62</v>
      </c>
      <c r="C43" s="81">
        <f>SUM(C34:C42)</f>
        <v>24769380</v>
      </c>
      <c r="D43" s="16"/>
      <c r="E43" s="16"/>
      <c r="F43" s="83">
        <f t="shared" si="0"/>
        <v>24769380</v>
      </c>
      <c r="G43" s="82">
        <f>SUM(G34:G42)</f>
        <v>63.430761529296824</v>
      </c>
      <c r="H43" s="82">
        <f>SUM(H34:H42)</f>
        <v>63.42999999999999</v>
      </c>
    </row>
    <row r="44" spans="1:8" ht="40.5">
      <c r="A44" s="2"/>
      <c r="B44" s="2" t="s">
        <v>63</v>
      </c>
      <c r="C44" s="15">
        <f>C32+C43</f>
        <v>25810073</v>
      </c>
      <c r="D44" s="15"/>
      <c r="E44" s="15"/>
      <c r="F44" s="83">
        <f t="shared" si="0"/>
        <v>25810073</v>
      </c>
      <c r="G44" s="82">
        <f>F44/39052602*100</f>
        <v>66.09053348097011</v>
      </c>
      <c r="H44" s="82">
        <f>F44/39052602*100</f>
        <v>66.09053348097011</v>
      </c>
    </row>
    <row r="45" spans="1:8" ht="15">
      <c r="A45" s="2"/>
      <c r="B45" s="14" t="s">
        <v>64</v>
      </c>
      <c r="C45" s="15">
        <f>C21+C44</f>
        <v>39049476</v>
      </c>
      <c r="D45" s="15"/>
      <c r="E45" s="15"/>
      <c r="F45" s="83">
        <f t="shared" si="0"/>
        <v>39049476</v>
      </c>
      <c r="G45" s="82">
        <f>G44+G21</f>
        <v>100.0005334809701</v>
      </c>
      <c r="H45" s="82">
        <v>100</v>
      </c>
    </row>
    <row r="46" spans="1:8" ht="67.5">
      <c r="A46" s="2" t="s">
        <v>65</v>
      </c>
      <c r="B46" s="2" t="s">
        <v>66</v>
      </c>
      <c r="C46" s="16">
        <v>0</v>
      </c>
      <c r="D46" s="16"/>
      <c r="E46" s="16"/>
      <c r="F46" s="17">
        <v>0</v>
      </c>
      <c r="G46" s="16">
        <v>0</v>
      </c>
      <c r="H46" s="16">
        <v>0</v>
      </c>
    </row>
    <row r="47" spans="1:8" ht="30">
      <c r="A47" s="4"/>
      <c r="B47" s="39" t="s">
        <v>67</v>
      </c>
      <c r="C47" s="40">
        <f>SUM(C45:C46)</f>
        <v>39049476</v>
      </c>
      <c r="D47" s="41"/>
      <c r="E47" s="40"/>
      <c r="F47" s="84">
        <f>SUM(C47:E47)</f>
        <v>39049476</v>
      </c>
      <c r="G47" s="82">
        <v>100</v>
      </c>
      <c r="H47" s="82">
        <v>100</v>
      </c>
    </row>
  </sheetData>
  <sheetProtection/>
  <mergeCells count="6">
    <mergeCell ref="G4:H4"/>
    <mergeCell ref="B2:H2"/>
    <mergeCell ref="A4:A5"/>
    <mergeCell ref="B4:B5"/>
    <mergeCell ref="F4:F5"/>
    <mergeCell ref="C4:E4"/>
  </mergeCells>
  <printOptions/>
  <pageMargins left="0.75" right="0.75" top="1" bottom="1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.8515625" style="0" customWidth="1"/>
    <col min="2" max="2" width="35.57421875" style="0" customWidth="1"/>
    <col min="3" max="3" width="12.00390625" style="0" customWidth="1"/>
    <col min="4" max="4" width="10.140625" style="0" customWidth="1"/>
    <col min="5" max="5" width="10.7109375" style="0" customWidth="1"/>
    <col min="6" max="6" width="10.28125" style="0" customWidth="1"/>
    <col min="7" max="7" width="11.57421875" style="0" customWidth="1"/>
    <col min="9" max="9" width="11.8515625" style="0" customWidth="1"/>
  </cols>
  <sheetData>
    <row r="1" spans="1:9" ht="9.7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5">
      <c r="A2" s="31"/>
      <c r="B2" s="170" t="s">
        <v>168</v>
      </c>
      <c r="C2" s="170"/>
      <c r="D2" s="170"/>
      <c r="E2" s="170"/>
      <c r="F2" s="170"/>
      <c r="G2" s="170"/>
      <c r="H2" s="170"/>
      <c r="I2" s="171"/>
    </row>
    <row r="3" spans="1:9" ht="13.5" customHeight="1">
      <c r="A3" s="76"/>
      <c r="B3" s="8"/>
      <c r="C3" s="6"/>
      <c r="D3" s="172" t="s">
        <v>169</v>
      </c>
      <c r="E3" s="172"/>
      <c r="F3" s="76"/>
      <c r="G3" s="8"/>
      <c r="H3" s="8"/>
      <c r="I3" s="6"/>
    </row>
    <row r="4" spans="1:9" ht="42" customHeight="1">
      <c r="A4" s="165" t="s">
        <v>14</v>
      </c>
      <c r="B4" s="165" t="s">
        <v>15</v>
      </c>
      <c r="C4" s="165" t="s">
        <v>16</v>
      </c>
      <c r="D4" s="174" t="s">
        <v>17</v>
      </c>
      <c r="E4" s="165" t="s">
        <v>18</v>
      </c>
      <c r="F4" s="173" t="s">
        <v>19</v>
      </c>
      <c r="G4" s="163"/>
      <c r="H4" s="162" t="s">
        <v>3</v>
      </c>
      <c r="I4" s="163"/>
    </row>
    <row r="5" spans="1:9" ht="42" customHeight="1">
      <c r="A5" s="166"/>
      <c r="B5" s="166"/>
      <c r="C5" s="166"/>
      <c r="D5" s="175"/>
      <c r="E5" s="166"/>
      <c r="F5" s="59" t="s">
        <v>31</v>
      </c>
      <c r="G5" s="59" t="s">
        <v>20</v>
      </c>
      <c r="H5" s="2" t="s">
        <v>98</v>
      </c>
      <c r="I5" s="59" t="s">
        <v>6</v>
      </c>
    </row>
    <row r="6" spans="1:9" ht="30" customHeight="1">
      <c r="A6" s="11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21</v>
      </c>
      <c r="G6" s="11" t="s">
        <v>13</v>
      </c>
      <c r="H6" s="11" t="s">
        <v>22</v>
      </c>
      <c r="I6" s="11" t="s">
        <v>105</v>
      </c>
    </row>
    <row r="7" spans="1:9" ht="15" customHeight="1">
      <c r="A7" s="12" t="s">
        <v>23</v>
      </c>
      <c r="B7" s="101" t="s">
        <v>122</v>
      </c>
      <c r="C7" s="129"/>
      <c r="D7" s="11" t="s">
        <v>92</v>
      </c>
      <c r="E7" s="11" t="s">
        <v>92</v>
      </c>
      <c r="F7" s="11" t="s">
        <v>92</v>
      </c>
      <c r="G7" s="11" t="s">
        <v>92</v>
      </c>
      <c r="H7" s="10"/>
      <c r="I7" s="10"/>
    </row>
    <row r="8" spans="1:9" ht="15">
      <c r="A8" s="13" t="s">
        <v>24</v>
      </c>
      <c r="B8" s="14" t="s">
        <v>25</v>
      </c>
      <c r="C8" s="16"/>
      <c r="D8" s="16"/>
      <c r="E8" s="16"/>
      <c r="F8" s="16"/>
      <c r="G8" s="16"/>
      <c r="H8" s="2"/>
      <c r="I8" s="2"/>
    </row>
    <row r="9" spans="1:9" ht="15" customHeight="1">
      <c r="A9" s="16" t="s">
        <v>26</v>
      </c>
      <c r="B9" s="2" t="s">
        <v>27</v>
      </c>
      <c r="C9" s="16">
        <v>20</v>
      </c>
      <c r="D9" s="16">
        <v>5275200</v>
      </c>
      <c r="E9" s="16">
        <v>5275200</v>
      </c>
      <c r="F9" s="82">
        <f>E9/39049476*100</f>
        <v>13.509016100497737</v>
      </c>
      <c r="G9" s="15">
        <v>13.51</v>
      </c>
      <c r="H9" s="16">
        <v>0</v>
      </c>
      <c r="I9" s="17">
        <v>0</v>
      </c>
    </row>
    <row r="10" spans="1:9" ht="15" customHeight="1">
      <c r="A10" s="16" t="s">
        <v>28</v>
      </c>
      <c r="B10" s="2" t="s">
        <v>29</v>
      </c>
      <c r="C10" s="16">
        <v>0</v>
      </c>
      <c r="D10" s="16">
        <v>0</v>
      </c>
      <c r="E10" s="16">
        <v>0</v>
      </c>
      <c r="F10" s="82">
        <v>0</v>
      </c>
      <c r="G10" s="82">
        <v>0</v>
      </c>
      <c r="H10" s="16">
        <v>0</v>
      </c>
      <c r="I10" s="17">
        <v>0</v>
      </c>
    </row>
    <row r="11" spans="1:9" ht="13.5">
      <c r="A11" s="16" t="s">
        <v>30</v>
      </c>
      <c r="B11" s="2" t="s">
        <v>32</v>
      </c>
      <c r="C11" s="16">
        <v>11</v>
      </c>
      <c r="D11" s="16">
        <v>7964203</v>
      </c>
      <c r="E11" s="38">
        <v>7964203</v>
      </c>
      <c r="F11" s="82">
        <f>D11/39049476*100</f>
        <v>20.395159719940928</v>
      </c>
      <c r="G11" s="82">
        <v>20.4</v>
      </c>
      <c r="H11" s="16">
        <v>1800000</v>
      </c>
      <c r="I11" s="17">
        <f>H11/D11*100</f>
        <v>22.601131588433894</v>
      </c>
    </row>
    <row r="12" spans="1:9" ht="15" customHeight="1">
      <c r="A12" s="16" t="s">
        <v>33</v>
      </c>
      <c r="B12" s="2" t="s">
        <v>34</v>
      </c>
      <c r="C12" s="16">
        <v>0</v>
      </c>
      <c r="D12" s="16">
        <v>0</v>
      </c>
      <c r="E12" s="16">
        <v>0</v>
      </c>
      <c r="F12" s="15">
        <v>0</v>
      </c>
      <c r="G12" s="15">
        <v>0</v>
      </c>
      <c r="H12" s="16">
        <v>0</v>
      </c>
      <c r="I12" s="17">
        <v>0</v>
      </c>
    </row>
    <row r="13" spans="1:9" ht="13.5">
      <c r="A13" s="16" t="s">
        <v>35</v>
      </c>
      <c r="B13" s="2" t="s">
        <v>36</v>
      </c>
      <c r="C13" s="16">
        <v>0</v>
      </c>
      <c r="D13" s="16">
        <v>0</v>
      </c>
      <c r="E13" s="16">
        <v>0</v>
      </c>
      <c r="F13" s="15">
        <v>0</v>
      </c>
      <c r="G13" s="15">
        <v>0</v>
      </c>
      <c r="H13" s="16">
        <v>0</v>
      </c>
      <c r="I13" s="17">
        <v>0</v>
      </c>
    </row>
    <row r="14" spans="1:9" ht="15">
      <c r="A14" s="2"/>
      <c r="B14" s="14" t="s">
        <v>37</v>
      </c>
      <c r="C14" s="16">
        <f aca="true" t="shared" si="0" ref="C14:H14">SUM(C9:C13)</f>
        <v>31</v>
      </c>
      <c r="D14" s="16">
        <f t="shared" si="0"/>
        <v>13239403</v>
      </c>
      <c r="E14" s="16">
        <f t="shared" si="0"/>
        <v>13239403</v>
      </c>
      <c r="F14" s="82">
        <v>33.91</v>
      </c>
      <c r="G14" s="82">
        <f t="shared" si="0"/>
        <v>33.91</v>
      </c>
      <c r="H14" s="16">
        <f t="shared" si="0"/>
        <v>1800000</v>
      </c>
      <c r="I14" s="17">
        <f>H14/D14*100</f>
        <v>13.595779205452088</v>
      </c>
    </row>
    <row r="15" spans="1:9" ht="15">
      <c r="A15" s="13" t="s">
        <v>39</v>
      </c>
      <c r="B15" s="14" t="s">
        <v>38</v>
      </c>
      <c r="C15" s="2"/>
      <c r="D15" s="2"/>
      <c r="E15" s="2"/>
      <c r="F15" s="15"/>
      <c r="G15" s="15"/>
      <c r="H15" s="16"/>
      <c r="I15" s="17"/>
    </row>
    <row r="16" spans="1:9" ht="30" customHeight="1">
      <c r="A16" s="16" t="s">
        <v>26</v>
      </c>
      <c r="B16" s="2" t="s">
        <v>40</v>
      </c>
      <c r="C16" s="16">
        <v>0</v>
      </c>
      <c r="D16" s="16">
        <v>0</v>
      </c>
      <c r="E16" s="16">
        <v>0</v>
      </c>
      <c r="F16" s="82">
        <v>0</v>
      </c>
      <c r="G16" s="82">
        <v>0</v>
      </c>
      <c r="H16" s="16">
        <v>0</v>
      </c>
      <c r="I16" s="17">
        <v>0</v>
      </c>
    </row>
    <row r="17" spans="1:9" ht="13.5">
      <c r="A17" s="16" t="s">
        <v>28</v>
      </c>
      <c r="B17" s="2" t="s">
        <v>32</v>
      </c>
      <c r="C17" s="16">
        <v>0</v>
      </c>
      <c r="D17" s="16">
        <v>0</v>
      </c>
      <c r="E17" s="16">
        <v>0</v>
      </c>
      <c r="F17" s="82">
        <v>0</v>
      </c>
      <c r="G17" s="82">
        <v>0</v>
      </c>
      <c r="H17" s="16">
        <v>0</v>
      </c>
      <c r="I17" s="17">
        <v>0</v>
      </c>
    </row>
    <row r="18" spans="1:9" ht="13.5">
      <c r="A18" s="16" t="s">
        <v>44</v>
      </c>
      <c r="B18" s="2" t="s">
        <v>41</v>
      </c>
      <c r="C18" s="16">
        <v>0</v>
      </c>
      <c r="D18" s="16">
        <v>0</v>
      </c>
      <c r="E18" s="16">
        <v>0</v>
      </c>
      <c r="F18" s="82">
        <v>0</v>
      </c>
      <c r="G18" s="82">
        <v>0</v>
      </c>
      <c r="H18" s="16">
        <v>0</v>
      </c>
      <c r="I18" s="17">
        <v>0</v>
      </c>
    </row>
    <row r="19" spans="1:9" ht="13.5">
      <c r="A19" s="16" t="s">
        <v>33</v>
      </c>
      <c r="B19" s="2" t="s">
        <v>36</v>
      </c>
      <c r="C19" s="16">
        <v>0</v>
      </c>
      <c r="D19" s="16">
        <v>0</v>
      </c>
      <c r="E19" s="16">
        <v>0</v>
      </c>
      <c r="F19" s="82">
        <v>0</v>
      </c>
      <c r="G19" s="82">
        <v>0</v>
      </c>
      <c r="H19" s="16">
        <v>0</v>
      </c>
      <c r="I19" s="17">
        <v>0</v>
      </c>
    </row>
    <row r="20" spans="1:9" ht="15">
      <c r="A20" s="2"/>
      <c r="B20" s="14" t="s">
        <v>43</v>
      </c>
      <c r="C20" s="16">
        <f>SUM(C17:C19)</f>
        <v>0</v>
      </c>
      <c r="D20" s="16">
        <f>SUM(D17:D19)</f>
        <v>0</v>
      </c>
      <c r="E20" s="16">
        <f>SUM(E17:E19)</f>
        <v>0</v>
      </c>
      <c r="F20" s="82">
        <f>SUM(F16:F19)</f>
        <v>0</v>
      </c>
      <c r="G20" s="82">
        <f>SUM(G16:G19)</f>
        <v>0</v>
      </c>
      <c r="H20" s="16">
        <v>0</v>
      </c>
      <c r="I20" s="17">
        <v>0</v>
      </c>
    </row>
    <row r="21" spans="1:9" ht="34.5" customHeight="1">
      <c r="A21" s="2"/>
      <c r="B21" s="14" t="s">
        <v>154</v>
      </c>
      <c r="C21" s="16">
        <f aca="true" t="shared" si="1" ref="C21:H21">C14+C20</f>
        <v>31</v>
      </c>
      <c r="D21" s="16">
        <f t="shared" si="1"/>
        <v>13239403</v>
      </c>
      <c r="E21" s="16">
        <f t="shared" si="1"/>
        <v>13239403</v>
      </c>
      <c r="F21" s="82">
        <f t="shared" si="1"/>
        <v>33.91</v>
      </c>
      <c r="G21" s="82">
        <f t="shared" si="1"/>
        <v>33.91</v>
      </c>
      <c r="H21" s="16">
        <f t="shared" si="1"/>
        <v>1800000</v>
      </c>
      <c r="I21" s="17">
        <f>SUM(I14:I20)</f>
        <v>13.595779205452088</v>
      </c>
    </row>
    <row r="22" spans="1:9" ht="16.5">
      <c r="A22" s="14" t="s">
        <v>45</v>
      </c>
      <c r="B22" s="14" t="s">
        <v>93</v>
      </c>
      <c r="C22" s="2"/>
      <c r="D22" s="2"/>
      <c r="E22" s="2"/>
      <c r="F22" s="15"/>
      <c r="G22" s="15"/>
      <c r="H22" s="16"/>
      <c r="I22" s="17"/>
    </row>
    <row r="23" spans="1:9" ht="15">
      <c r="A23" s="13" t="s">
        <v>24</v>
      </c>
      <c r="B23" s="14" t="s">
        <v>41</v>
      </c>
      <c r="C23" s="2"/>
      <c r="D23" s="2"/>
      <c r="E23" s="2"/>
      <c r="F23" s="15"/>
      <c r="G23" s="15"/>
      <c r="H23" s="16"/>
      <c r="I23" s="17"/>
    </row>
    <row r="24" spans="1:9" ht="13.5">
      <c r="A24" s="15" t="s">
        <v>26</v>
      </c>
      <c r="B24" s="2" t="s">
        <v>46</v>
      </c>
      <c r="C24" s="16">
        <v>3</v>
      </c>
      <c r="D24" s="16">
        <v>500</v>
      </c>
      <c r="E24" s="16">
        <v>0</v>
      </c>
      <c r="F24" s="82">
        <v>0</v>
      </c>
      <c r="G24" s="82">
        <v>0</v>
      </c>
      <c r="H24" s="16">
        <v>0</v>
      </c>
      <c r="I24" s="17">
        <f>H24/D24*100</f>
        <v>0</v>
      </c>
    </row>
    <row r="25" spans="1:9" ht="15" customHeight="1">
      <c r="A25" s="15" t="s">
        <v>28</v>
      </c>
      <c r="B25" s="2" t="s">
        <v>34</v>
      </c>
      <c r="C25" s="16">
        <v>9</v>
      </c>
      <c r="D25" s="16">
        <v>1039893</v>
      </c>
      <c r="E25" s="16">
        <v>1039593</v>
      </c>
      <c r="F25" s="82">
        <f>1040343/39052602*100</f>
        <v>2.6639530958782207</v>
      </c>
      <c r="G25" s="82">
        <f>1040343/39052602*100</f>
        <v>2.6639530958782207</v>
      </c>
      <c r="H25" s="16">
        <v>0</v>
      </c>
      <c r="I25" s="17">
        <f>H25/D25*100</f>
        <v>0</v>
      </c>
    </row>
    <row r="26" spans="1:9" ht="15" customHeight="1">
      <c r="A26" s="15" t="s">
        <v>44</v>
      </c>
      <c r="B26" s="2" t="s">
        <v>47</v>
      </c>
      <c r="C26" s="16">
        <v>0</v>
      </c>
      <c r="D26" s="16">
        <v>0</v>
      </c>
      <c r="E26" s="16">
        <v>0</v>
      </c>
      <c r="F26" s="82">
        <v>0</v>
      </c>
      <c r="G26" s="82">
        <v>0</v>
      </c>
      <c r="H26" s="16">
        <v>0</v>
      </c>
      <c r="I26" s="17">
        <v>0</v>
      </c>
    </row>
    <row r="27" spans="1:9" ht="13.5">
      <c r="A27" s="15" t="s">
        <v>33</v>
      </c>
      <c r="B27" s="2" t="s">
        <v>48</v>
      </c>
      <c r="C27" s="16">
        <v>0</v>
      </c>
      <c r="D27" s="16">
        <v>0</v>
      </c>
      <c r="E27" s="16">
        <v>0</v>
      </c>
      <c r="F27" s="82">
        <v>0</v>
      </c>
      <c r="G27" s="82">
        <v>0</v>
      </c>
      <c r="H27" s="16">
        <v>0</v>
      </c>
      <c r="I27" s="17">
        <v>0</v>
      </c>
    </row>
    <row r="28" spans="1:9" ht="13.5">
      <c r="A28" s="15" t="s">
        <v>35</v>
      </c>
      <c r="B28" s="2" t="s">
        <v>49</v>
      </c>
      <c r="C28" s="16">
        <v>0</v>
      </c>
      <c r="D28" s="16">
        <v>0</v>
      </c>
      <c r="E28" s="16">
        <v>0</v>
      </c>
      <c r="F28" s="82">
        <v>0</v>
      </c>
      <c r="G28" s="82">
        <v>0</v>
      </c>
      <c r="H28" s="16">
        <v>0</v>
      </c>
      <c r="I28" s="17">
        <v>0</v>
      </c>
    </row>
    <row r="29" spans="1:9" ht="15" customHeight="1">
      <c r="A29" s="15" t="s">
        <v>50</v>
      </c>
      <c r="B29" s="2" t="s">
        <v>51</v>
      </c>
      <c r="C29" s="16">
        <v>3</v>
      </c>
      <c r="D29" s="16">
        <v>300</v>
      </c>
      <c r="E29" s="16">
        <v>0</v>
      </c>
      <c r="F29" s="82">
        <v>0</v>
      </c>
      <c r="G29" s="82">
        <v>0</v>
      </c>
      <c r="H29" s="16">
        <v>0</v>
      </c>
      <c r="I29" s="17">
        <v>0</v>
      </c>
    </row>
    <row r="30" spans="1:9" ht="15" customHeight="1">
      <c r="A30" s="15" t="s">
        <v>52</v>
      </c>
      <c r="B30" s="2" t="s">
        <v>53</v>
      </c>
      <c r="C30" s="16">
        <v>0</v>
      </c>
      <c r="D30" s="16">
        <v>0</v>
      </c>
      <c r="E30" s="16">
        <v>0</v>
      </c>
      <c r="F30" s="82">
        <v>0</v>
      </c>
      <c r="G30" s="82">
        <v>0</v>
      </c>
      <c r="H30" s="16">
        <v>0</v>
      </c>
      <c r="I30" s="17">
        <v>0</v>
      </c>
    </row>
    <row r="31" spans="1:9" ht="13.5">
      <c r="A31" s="15" t="s">
        <v>54</v>
      </c>
      <c r="B31" s="2" t="s">
        <v>42</v>
      </c>
      <c r="C31" s="16">
        <v>0</v>
      </c>
      <c r="D31" s="16">
        <v>0</v>
      </c>
      <c r="E31" s="16">
        <v>0</v>
      </c>
      <c r="F31" s="82">
        <v>0</v>
      </c>
      <c r="G31" s="82">
        <v>0</v>
      </c>
      <c r="H31" s="16">
        <v>0</v>
      </c>
      <c r="I31" s="17">
        <v>0</v>
      </c>
    </row>
    <row r="32" spans="1:9" ht="13.5">
      <c r="A32" s="2"/>
      <c r="B32" s="2" t="s">
        <v>55</v>
      </c>
      <c r="C32" s="16">
        <f>SUM(C24:C31)</f>
        <v>15</v>
      </c>
      <c r="D32" s="16">
        <f>SUM(D24:D31)</f>
        <v>1040693</v>
      </c>
      <c r="E32" s="16">
        <f>SUM(E24:E31)</f>
        <v>1039593</v>
      </c>
      <c r="F32" s="82">
        <f>SUM(F25:F31)</f>
        <v>2.6639530958782207</v>
      </c>
      <c r="G32" s="82">
        <f>SUM(G25:G31)</f>
        <v>2.6639530958782207</v>
      </c>
      <c r="H32" s="16">
        <v>0</v>
      </c>
      <c r="I32" s="17">
        <f>H32/D32*100</f>
        <v>0</v>
      </c>
    </row>
    <row r="33" spans="1:9" ht="15">
      <c r="A33" s="13" t="s">
        <v>39</v>
      </c>
      <c r="B33" s="14" t="s">
        <v>94</v>
      </c>
      <c r="C33" s="2"/>
      <c r="D33" s="2"/>
      <c r="E33" s="2"/>
      <c r="F33" s="15"/>
      <c r="G33" s="15"/>
      <c r="H33" s="16"/>
      <c r="I33" s="17"/>
    </row>
    <row r="34" spans="1:9" ht="13.5">
      <c r="A34" s="16" t="s">
        <v>26</v>
      </c>
      <c r="B34" s="2" t="s">
        <v>32</v>
      </c>
      <c r="C34" s="16">
        <v>582</v>
      </c>
      <c r="D34" s="16">
        <v>4587140</v>
      </c>
      <c r="E34" s="16">
        <v>4567339</v>
      </c>
      <c r="F34" s="82">
        <f>D34/39052602*100</f>
        <v>11.746054718709908</v>
      </c>
      <c r="G34" s="82">
        <f>D34/39052602*100</f>
        <v>11.746054718709908</v>
      </c>
      <c r="H34" s="16">
        <v>0</v>
      </c>
      <c r="I34" s="17">
        <f>H34/D34*100</f>
        <v>0</v>
      </c>
    </row>
    <row r="35" spans="1:9" ht="13.5">
      <c r="A35" s="16" t="s">
        <v>28</v>
      </c>
      <c r="B35" s="2" t="s">
        <v>56</v>
      </c>
      <c r="C35" s="16"/>
      <c r="D35" s="16"/>
      <c r="E35" s="16"/>
      <c r="F35" s="15"/>
      <c r="G35" s="82"/>
      <c r="H35" s="16"/>
      <c r="I35" s="17"/>
    </row>
    <row r="36" spans="1:9" ht="25.5" customHeight="1">
      <c r="A36" s="15" t="s">
        <v>57</v>
      </c>
      <c r="B36" s="2" t="s">
        <v>58</v>
      </c>
      <c r="C36" s="16">
        <v>25935</v>
      </c>
      <c r="D36" s="16">
        <v>10984826</v>
      </c>
      <c r="E36" s="16">
        <v>10648424</v>
      </c>
      <c r="F36" s="82">
        <f>D36/39052602*100</f>
        <v>28.12828195160978</v>
      </c>
      <c r="G36" s="82">
        <f>D36/39052602*100</f>
        <v>28.12828195160978</v>
      </c>
      <c r="H36" s="16">
        <v>0</v>
      </c>
      <c r="I36" s="17">
        <f>H36/D36*100</f>
        <v>0</v>
      </c>
    </row>
    <row r="37" spans="1:9" ht="25.5" customHeight="1">
      <c r="A37" s="15" t="s">
        <v>59</v>
      </c>
      <c r="B37" s="2" t="s">
        <v>60</v>
      </c>
      <c r="C37" s="16">
        <v>169</v>
      </c>
      <c r="D37" s="16">
        <v>8011623</v>
      </c>
      <c r="E37" s="16">
        <v>8011623</v>
      </c>
      <c r="F37" s="82">
        <f>D37/39052602*100</f>
        <v>20.514953139358038</v>
      </c>
      <c r="G37" s="82">
        <f>D37/39052602*100</f>
        <v>20.514953139358038</v>
      </c>
      <c r="H37" s="16">
        <v>0</v>
      </c>
      <c r="I37" s="17">
        <f>H37/D37*100</f>
        <v>0</v>
      </c>
    </row>
    <row r="38" spans="1:9" ht="13.5">
      <c r="A38" s="16" t="s">
        <v>44</v>
      </c>
      <c r="B38" s="2" t="s">
        <v>42</v>
      </c>
      <c r="C38" s="16"/>
      <c r="D38" s="16"/>
      <c r="E38" s="16"/>
      <c r="F38" s="82"/>
      <c r="G38" s="82"/>
      <c r="H38" s="16"/>
      <c r="I38" s="17"/>
    </row>
    <row r="39" spans="1:9" ht="13.5">
      <c r="A39" s="15" t="s">
        <v>155</v>
      </c>
      <c r="B39" s="2" t="s">
        <v>182</v>
      </c>
      <c r="C39" s="16">
        <v>139</v>
      </c>
      <c r="D39" s="16">
        <v>750825</v>
      </c>
      <c r="E39" s="16">
        <v>750675</v>
      </c>
      <c r="F39" s="82">
        <f>D39/39052602*100</f>
        <v>1.9225991650953245</v>
      </c>
      <c r="G39" s="82">
        <f>D39/39052602*100</f>
        <v>1.9225991650953245</v>
      </c>
      <c r="H39" s="16">
        <v>0</v>
      </c>
      <c r="I39" s="17">
        <f>H39/D39*100</f>
        <v>0</v>
      </c>
    </row>
    <row r="40" spans="1:9" ht="13.5">
      <c r="A40" s="15" t="s">
        <v>156</v>
      </c>
      <c r="B40" s="2" t="s">
        <v>120</v>
      </c>
      <c r="C40" s="16">
        <v>41</v>
      </c>
      <c r="D40" s="16">
        <v>430466</v>
      </c>
      <c r="E40" s="16">
        <v>430466</v>
      </c>
      <c r="F40" s="82">
        <f>D40/39052602*100</f>
        <v>1.102272263446108</v>
      </c>
      <c r="G40" s="82">
        <f>D40/39052602*100</f>
        <v>1.102272263446108</v>
      </c>
      <c r="H40" s="16">
        <v>0</v>
      </c>
      <c r="I40" s="17">
        <v>0</v>
      </c>
    </row>
    <row r="41" spans="1:9" ht="13.5" customHeight="1">
      <c r="A41" s="15" t="s">
        <v>157</v>
      </c>
      <c r="B41" s="2" t="s">
        <v>61</v>
      </c>
      <c r="C41" s="16">
        <v>2</v>
      </c>
      <c r="D41" s="16">
        <v>4500</v>
      </c>
      <c r="E41" s="16">
        <v>4500</v>
      </c>
      <c r="F41" s="82">
        <f>D41/39052602*100</f>
        <v>0.011522919778815251</v>
      </c>
      <c r="G41" s="82">
        <v>0.01</v>
      </c>
      <c r="H41" s="16">
        <v>0</v>
      </c>
      <c r="I41" s="17">
        <f>H41/D41*100</f>
        <v>0</v>
      </c>
    </row>
    <row r="42" spans="1:9" ht="15">
      <c r="A42" s="2"/>
      <c r="B42" s="14" t="s">
        <v>62</v>
      </c>
      <c r="C42" s="16">
        <f>SUM(C34:C41)</f>
        <v>26868</v>
      </c>
      <c r="D42" s="16">
        <f>SUM(D34:D41)</f>
        <v>24769380</v>
      </c>
      <c r="E42" s="16">
        <f>SUM(E34:E41)</f>
        <v>24413027</v>
      </c>
      <c r="F42" s="82">
        <f>SUM(F34:F41)</f>
        <v>63.42568415799797</v>
      </c>
      <c r="G42" s="82">
        <f>SUM(G34:G41)</f>
        <v>63.424161238219156</v>
      </c>
      <c r="H42" s="16">
        <v>0</v>
      </c>
      <c r="I42" s="17">
        <f>H42/D42*100</f>
        <v>0</v>
      </c>
    </row>
    <row r="43" spans="1:9" ht="31.5" customHeight="1">
      <c r="A43" s="2"/>
      <c r="B43" s="2" t="s">
        <v>63</v>
      </c>
      <c r="C43" s="16">
        <f>C32+C42</f>
        <v>26883</v>
      </c>
      <c r="D43" s="16">
        <f>D32+D42</f>
        <v>25810073</v>
      </c>
      <c r="E43" s="16">
        <f>E42+E32</f>
        <v>25452620</v>
      </c>
      <c r="F43" s="82">
        <f>F42+F32</f>
        <v>66.08963725387619</v>
      </c>
      <c r="G43" s="82">
        <f>G42+G32</f>
        <v>66.08811433409738</v>
      </c>
      <c r="H43" s="16">
        <v>0</v>
      </c>
      <c r="I43" s="17">
        <f>H43/D43*100</f>
        <v>0</v>
      </c>
    </row>
    <row r="44" spans="1:9" ht="15">
      <c r="A44" s="2"/>
      <c r="B44" s="14" t="s">
        <v>64</v>
      </c>
      <c r="C44" s="16">
        <f>C14+C43</f>
        <v>26914</v>
      </c>
      <c r="D44" s="16">
        <f>D14+D43</f>
        <v>39049476</v>
      </c>
      <c r="E44" s="16">
        <f>E14+E43</f>
        <v>38692023</v>
      </c>
      <c r="F44" s="82">
        <f>F43+F21</f>
        <v>99.99963725387619</v>
      </c>
      <c r="G44" s="82">
        <f>G14+G43</f>
        <v>99.99811433409738</v>
      </c>
      <c r="H44" s="16">
        <f>SUM(H21:H43)</f>
        <v>1800000</v>
      </c>
      <c r="I44" s="17">
        <f>H44/D44*100</f>
        <v>4.609536885975115</v>
      </c>
    </row>
    <row r="45" spans="1:9" ht="40.5">
      <c r="A45" s="2" t="s">
        <v>65</v>
      </c>
      <c r="B45" s="2" t="s">
        <v>66</v>
      </c>
      <c r="C45" s="16">
        <v>0</v>
      </c>
      <c r="D45" s="16">
        <v>0</v>
      </c>
      <c r="E45" s="16">
        <v>0</v>
      </c>
      <c r="F45" s="82">
        <v>0</v>
      </c>
      <c r="G45" s="82">
        <v>0</v>
      </c>
      <c r="H45" s="16">
        <v>0</v>
      </c>
      <c r="I45" s="17">
        <v>0</v>
      </c>
    </row>
    <row r="46" spans="1:9" ht="13.5">
      <c r="A46" s="73" t="s">
        <v>24</v>
      </c>
      <c r="B46" s="2" t="s">
        <v>158</v>
      </c>
      <c r="C46" s="16">
        <v>0</v>
      </c>
      <c r="D46" s="16">
        <v>0</v>
      </c>
      <c r="E46" s="16">
        <v>0</v>
      </c>
      <c r="F46" s="82">
        <v>0</v>
      </c>
      <c r="G46" s="82">
        <v>0</v>
      </c>
      <c r="H46" s="16">
        <v>0</v>
      </c>
      <c r="I46" s="17"/>
    </row>
    <row r="47" spans="1:9" ht="13.5">
      <c r="A47" s="73" t="s">
        <v>39</v>
      </c>
      <c r="B47" s="2" t="s">
        <v>159</v>
      </c>
      <c r="C47" s="16"/>
      <c r="D47" s="16"/>
      <c r="E47" s="16"/>
      <c r="F47" s="82"/>
      <c r="G47" s="82"/>
      <c r="H47" s="16"/>
      <c r="I47" s="17"/>
    </row>
    <row r="48" spans="1:9" ht="15.75" customHeight="1">
      <c r="A48" s="4"/>
      <c r="B48" s="39" t="s">
        <v>67</v>
      </c>
      <c r="C48" s="40">
        <f>C44+C45</f>
        <v>26914</v>
      </c>
      <c r="D48" s="41">
        <f>D44+D45</f>
        <v>39049476</v>
      </c>
      <c r="E48" s="40">
        <f>E44+E45</f>
        <v>38692023</v>
      </c>
      <c r="F48" s="94">
        <f>F44+F45</f>
        <v>99.99963725387619</v>
      </c>
      <c r="G48" s="94">
        <f>G44+G45</f>
        <v>99.99811433409738</v>
      </c>
      <c r="H48" s="3">
        <f>SUM(H44:H45)</f>
        <v>1800000</v>
      </c>
      <c r="I48" s="54">
        <f>H48/D48*100</f>
        <v>4.609536885975115</v>
      </c>
    </row>
  </sheetData>
  <sheetProtection/>
  <mergeCells count="10">
    <mergeCell ref="A4:A5"/>
    <mergeCell ref="B4:B5"/>
    <mergeCell ref="C4:C5"/>
    <mergeCell ref="D4:D5"/>
    <mergeCell ref="B2:I2"/>
    <mergeCell ref="D3:E3"/>
    <mergeCell ref="B7:C7"/>
    <mergeCell ref="F4:G4"/>
    <mergeCell ref="H4:I4"/>
    <mergeCell ref="E4:E5"/>
  </mergeCells>
  <printOptions horizontalCentered="1" verticalCentered="1"/>
  <pageMargins left="0.5" right="0.5" top="0.75" bottom="0.75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15.28125" style="0" customWidth="1"/>
    <col min="4" max="4" width="15.421875" style="0" customWidth="1"/>
    <col min="5" max="5" width="28.7109375" style="0" customWidth="1"/>
  </cols>
  <sheetData>
    <row r="2" spans="1:5" ht="15">
      <c r="A2" s="56" t="s">
        <v>114</v>
      </c>
      <c r="B2" s="32" t="s">
        <v>106</v>
      </c>
      <c r="C2" s="32"/>
      <c r="D2" s="32"/>
      <c r="E2" s="47"/>
    </row>
    <row r="3" spans="1:5" ht="15">
      <c r="A3" s="51"/>
      <c r="B3" s="34"/>
      <c r="C3" s="34"/>
      <c r="D3" s="34"/>
      <c r="E3" s="52"/>
    </row>
    <row r="4" spans="1:5" ht="75">
      <c r="A4" s="14" t="s">
        <v>0</v>
      </c>
      <c r="B4" s="45" t="s">
        <v>107</v>
      </c>
      <c r="C4" s="53" t="s">
        <v>108</v>
      </c>
      <c r="D4" s="57" t="s">
        <v>109</v>
      </c>
      <c r="E4" s="14" t="s">
        <v>110</v>
      </c>
    </row>
    <row r="5" spans="1:5" ht="13.5">
      <c r="A5" s="3">
        <v>1</v>
      </c>
      <c r="B5" s="4"/>
      <c r="C5" s="4"/>
      <c r="D5" s="4"/>
      <c r="E5" s="54">
        <v>0</v>
      </c>
    </row>
    <row r="6" spans="1:5" ht="13.5">
      <c r="A6" s="3">
        <f>1+A5</f>
        <v>2</v>
      </c>
      <c r="B6" s="4"/>
      <c r="C6" s="4"/>
      <c r="D6" s="4"/>
      <c r="E6" s="54">
        <v>0</v>
      </c>
    </row>
    <row r="7" spans="1:5" ht="13.5">
      <c r="A7" s="3">
        <f aca="true" t="shared" si="0" ref="A7:A17">1+A6</f>
        <v>3</v>
      </c>
      <c r="B7" s="4"/>
      <c r="C7" s="4"/>
      <c r="D7" s="4"/>
      <c r="E7" s="54">
        <v>0</v>
      </c>
    </row>
    <row r="8" spans="1:5" ht="13.5">
      <c r="A8" s="3">
        <f t="shared" si="0"/>
        <v>4</v>
      </c>
      <c r="B8" s="4"/>
      <c r="C8" s="4"/>
      <c r="D8" s="4"/>
      <c r="E8" s="54">
        <v>0</v>
      </c>
    </row>
    <row r="9" spans="1:5" ht="13.5">
      <c r="A9" s="3">
        <f t="shared" si="0"/>
        <v>5</v>
      </c>
      <c r="B9" s="4"/>
      <c r="C9" s="4"/>
      <c r="D9" s="4"/>
      <c r="E9" s="54">
        <v>0</v>
      </c>
    </row>
    <row r="10" spans="1:5" ht="13.5">
      <c r="A10" s="3">
        <f t="shared" si="0"/>
        <v>6</v>
      </c>
      <c r="B10" s="4"/>
      <c r="C10" s="4"/>
      <c r="D10" s="4"/>
      <c r="E10" s="54">
        <v>0</v>
      </c>
    </row>
    <row r="11" spans="1:5" ht="13.5">
      <c r="A11" s="3">
        <f t="shared" si="0"/>
        <v>7</v>
      </c>
      <c r="B11" s="4"/>
      <c r="C11" s="4"/>
      <c r="D11" s="4"/>
      <c r="E11" s="54">
        <v>0</v>
      </c>
    </row>
    <row r="12" spans="1:5" ht="13.5">
      <c r="A12" s="3">
        <f t="shared" si="0"/>
        <v>8</v>
      </c>
      <c r="B12" s="4"/>
      <c r="C12" s="4"/>
      <c r="D12" s="4"/>
      <c r="E12" s="54">
        <v>0</v>
      </c>
    </row>
    <row r="13" spans="1:5" ht="13.5">
      <c r="A13" s="3">
        <f t="shared" si="0"/>
        <v>9</v>
      </c>
      <c r="B13" s="4"/>
      <c r="C13" s="4"/>
      <c r="D13" s="4"/>
      <c r="E13" s="54">
        <v>0</v>
      </c>
    </row>
    <row r="14" spans="1:5" ht="13.5">
      <c r="A14" s="3">
        <f t="shared" si="0"/>
        <v>10</v>
      </c>
      <c r="B14" s="4"/>
      <c r="C14" s="4"/>
      <c r="D14" s="4"/>
      <c r="E14" s="54">
        <v>0</v>
      </c>
    </row>
    <row r="15" spans="1:5" ht="13.5">
      <c r="A15" s="3">
        <f t="shared" si="0"/>
        <v>11</v>
      </c>
      <c r="B15" s="4"/>
      <c r="C15" s="4"/>
      <c r="D15" s="4"/>
      <c r="E15" s="54">
        <v>0</v>
      </c>
    </row>
    <row r="16" spans="1:5" ht="13.5">
      <c r="A16" s="3">
        <f t="shared" si="0"/>
        <v>12</v>
      </c>
      <c r="B16" s="4"/>
      <c r="C16" s="4"/>
      <c r="D16" s="4"/>
      <c r="E16" s="54">
        <v>0</v>
      </c>
    </row>
    <row r="17" spans="1:5" ht="15">
      <c r="A17" s="3">
        <f t="shared" si="0"/>
        <v>13</v>
      </c>
      <c r="B17" s="37" t="s">
        <v>101</v>
      </c>
      <c r="C17" s="37">
        <v>0</v>
      </c>
      <c r="D17" s="37">
        <v>0</v>
      </c>
      <c r="E17" s="5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5.57421875" style="0" customWidth="1"/>
    <col min="4" max="4" width="10.8515625" style="0" customWidth="1"/>
    <col min="5" max="5" width="23.7109375" style="0" customWidth="1"/>
  </cols>
  <sheetData>
    <row r="2" spans="1:6" ht="12.75">
      <c r="A2" s="21"/>
      <c r="B2" s="21"/>
      <c r="C2" s="21"/>
      <c r="D2" s="21"/>
      <c r="E2" s="21"/>
      <c r="F2" s="21"/>
    </row>
    <row r="3" spans="1:5" ht="12.75">
      <c r="A3" s="43" t="s">
        <v>102</v>
      </c>
      <c r="B3" s="28" t="s">
        <v>103</v>
      </c>
      <c r="C3" s="28"/>
      <c r="D3" s="28"/>
      <c r="E3" s="29"/>
    </row>
    <row r="4" spans="1:5" ht="12.75">
      <c r="A4" s="30"/>
      <c r="B4" s="23"/>
      <c r="C4" s="23"/>
      <c r="D4" s="23"/>
      <c r="E4" s="24"/>
    </row>
    <row r="5" spans="1:8" ht="76.5">
      <c r="A5" s="25" t="s">
        <v>97</v>
      </c>
      <c r="B5" s="26" t="s">
        <v>1</v>
      </c>
      <c r="C5" s="42" t="s">
        <v>112</v>
      </c>
      <c r="D5" s="27" t="s">
        <v>104</v>
      </c>
      <c r="E5" s="25" t="s">
        <v>113</v>
      </c>
      <c r="F5" s="18"/>
      <c r="G5" s="18"/>
      <c r="H5" s="18"/>
    </row>
    <row r="6" spans="1:5" ht="12.75">
      <c r="A6" s="5"/>
      <c r="B6" s="5"/>
      <c r="C6" s="5"/>
      <c r="D6" s="5"/>
      <c r="E6" s="5"/>
    </row>
    <row r="7" spans="1:5" ht="25.5">
      <c r="A7" s="72">
        <v>1</v>
      </c>
      <c r="B7" s="72" t="s">
        <v>121</v>
      </c>
      <c r="C7" s="72" t="s">
        <v>192</v>
      </c>
      <c r="D7" s="98">
        <v>1950000</v>
      </c>
      <c r="E7" s="99">
        <f>D7/39052602*100</f>
        <v>4.993265237486608</v>
      </c>
    </row>
    <row r="8" spans="1:5" ht="12.75">
      <c r="A8" s="22"/>
      <c r="B8" s="5"/>
      <c r="C8" s="22"/>
      <c r="D8" s="22"/>
      <c r="E8" s="22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79" t="s">
        <v>101</v>
      </c>
      <c r="C12" s="80"/>
      <c r="D12" s="79">
        <f>SUM(D7:D11)</f>
        <v>1950000</v>
      </c>
      <c r="E12" s="90">
        <f>SUM(E7:E11)</f>
        <v>4.993265237486608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8.00390625" style="0" customWidth="1"/>
    <col min="2" max="2" width="34.57421875" style="0" customWidth="1"/>
    <col min="3" max="3" width="10.57421875" style="0" customWidth="1"/>
    <col min="4" max="4" width="53.28125" style="0" customWidth="1"/>
  </cols>
  <sheetData>
    <row r="3" spans="1:7" ht="15">
      <c r="A3" s="46" t="s">
        <v>183</v>
      </c>
      <c r="B3" s="32" t="s">
        <v>186</v>
      </c>
      <c r="C3" s="32"/>
      <c r="D3" s="47"/>
      <c r="E3" s="21"/>
      <c r="F3" s="21"/>
      <c r="G3" s="21"/>
    </row>
    <row r="4" spans="1:7" ht="15">
      <c r="A4" s="92"/>
      <c r="B4" s="49" t="s">
        <v>184</v>
      </c>
      <c r="C4" s="49"/>
      <c r="D4" s="50"/>
      <c r="E4" s="49"/>
      <c r="F4" s="21"/>
      <c r="G4" s="21"/>
    </row>
    <row r="5" spans="1:7" ht="15">
      <c r="A5" s="51"/>
      <c r="B5" s="34"/>
      <c r="C5" s="34"/>
      <c r="D5" s="52"/>
      <c r="E5" s="21"/>
      <c r="F5" s="21"/>
      <c r="G5" s="21"/>
    </row>
    <row r="6" spans="1:7" ht="45">
      <c r="A6" s="12" t="s">
        <v>0</v>
      </c>
      <c r="B6" s="12" t="s">
        <v>1</v>
      </c>
      <c r="C6" s="93" t="s">
        <v>98</v>
      </c>
      <c r="D6" s="93" t="s">
        <v>99</v>
      </c>
      <c r="E6" s="21"/>
      <c r="F6" s="21"/>
      <c r="G6" s="21"/>
    </row>
    <row r="7" spans="1:4" ht="13.5">
      <c r="A7" s="3">
        <v>1</v>
      </c>
      <c r="B7" s="4"/>
      <c r="C7" s="60">
        <v>0</v>
      </c>
      <c r="D7" s="54">
        <v>0</v>
      </c>
    </row>
    <row r="8" spans="1:4" ht="15">
      <c r="A8" s="4"/>
      <c r="B8" s="37" t="s">
        <v>101</v>
      </c>
      <c r="C8" s="62">
        <f>SUM(C7:C7)</f>
        <v>0</v>
      </c>
      <c r="D8" s="55">
        <f>SUM(D7:D7)</f>
        <v>0</v>
      </c>
    </row>
    <row r="9" spans="1:4" ht="15">
      <c r="A9" s="4"/>
      <c r="B9" s="37"/>
      <c r="C9" s="4"/>
      <c r="D9" s="4"/>
    </row>
  </sheetData>
  <sheetProtection/>
  <printOptions/>
  <pageMargins left="0.75" right="0.75" top="1" bottom="1" header="0.5" footer="0.5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patao</cp:lastModifiedBy>
  <cp:lastPrinted>2018-10-10T11:42:22Z</cp:lastPrinted>
  <dcterms:created xsi:type="dcterms:W3CDTF">2009-03-03T09:08:53Z</dcterms:created>
  <dcterms:modified xsi:type="dcterms:W3CDTF">2018-10-10T11:44:54Z</dcterms:modified>
  <cp:category/>
  <cp:version/>
  <cp:contentType/>
  <cp:contentStatus/>
</cp:coreProperties>
</file>